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I:\03 - Engagement\03.04 - Major projects\12. SALT\"/>
    </mc:Choice>
  </mc:AlternateContent>
  <bookViews>
    <workbookView xWindow="0" yWindow="0" windowWidth="28800" windowHeight="11700" tabRatio="604"/>
  </bookViews>
  <sheets>
    <sheet name="Explanation" sheetId="12" r:id="rId1"/>
    <sheet name="Upload-hidden" sheetId="24" state="veryHidden" r:id="rId2"/>
    <sheet name="Validation " sheetId="27" r:id="rId3"/>
    <sheet name="Upload" sheetId="26" r:id="rId4"/>
    <sheet name="Validation-hidden" sheetId="25" state="veryHidden" r:id="rId5"/>
    <sheet name="1. ANZSCO-Hidden" sheetId="22" state="hidden" r:id="rId6"/>
    <sheet name="1. ANZSCO" sheetId="28" r:id="rId7"/>
    <sheet name="2. ANZSIC-Hidden" sheetId="23" state="hidden" r:id="rId8"/>
    <sheet name="2. ANZSIC" sheetId="29" r:id="rId9"/>
    <sheet name="3. Acceptable Values" sheetId="9" r:id="rId10"/>
  </sheets>
  <definedNames>
    <definedName name="_xlnm._FilterDatabase" localSheetId="6" hidden="1">'1. ANZSCO'!$A$6:$C$6</definedName>
    <definedName name="_xlnm._FilterDatabase" localSheetId="8" hidden="1">'2. ANZSIC'!$A$6:$H$6</definedName>
    <definedName name="_xlnm._FilterDatabase" localSheetId="9" hidden="1">'3. Acceptable Values'!$B$2:$K$509</definedName>
    <definedName name="base_salary_formula">'Upload-hidden'!$AC$3</definedName>
    <definedName name="Fixed_Remuneration_Formula">'Upload-hidden'!$AF$3</definedName>
    <definedName name="FTE">'3. Acceptable Values'!$H$3:$H$5</definedName>
    <definedName name="FTEHours">Explanation!$D$5</definedName>
    <definedName name="Gender">'3. Acceptable Values'!$D$3:$D$5</definedName>
    <definedName name="GraduateApprentice">'3. Acceptable Values'!$G$3:$G$4</definedName>
    <definedName name="Levels">'3. Acceptable Values'!$F$3:$F$19</definedName>
    <definedName name="ManagerCategories">'3. Acceptable Values'!$B$3:$B$9</definedName>
    <definedName name="OTE_Annual_Formula">'Upload-hidden'!$AD$3</definedName>
    <definedName name="Perm_Contract_Cas">'3. Acceptable Values'!$C$3:$C$5</definedName>
    <definedName name="_xlnm.Print_Area" localSheetId="1">'Upload-hidden'!$A$3:$K$5</definedName>
    <definedName name="SnapshotDate">Explanation!$D$3</definedName>
    <definedName name="Superannuation_Annual_Formula">'Upload-hidden'!$AE$3</definedName>
    <definedName name="Total_Remuneration_Formula">'Upload-hidden'!$AG$3</definedName>
    <definedName name="Z_2FB9883F_A1D3_4F9D_B50F_1F5416BE28F3_.wvu.PrintArea" localSheetId="1" hidden="1">'Upload-hidden'!$A$3:$K$5</definedName>
  </definedNames>
  <calcPr calcId="162913"/>
  <customWorkbookViews>
    <customWorkbookView name="PATERSON,Vanessa - Personal View" guid="{3C3E719C-97CA-4918-996A-D36178AEE0CA}" mergeInterval="0" personalView="1" maximized="1" xWindow="-8" yWindow="-8" windowWidth="1936" windowHeight="1056" tabRatio="604" activeSheetId="5"/>
    <customWorkbookView name="LEE,Renada - Personal View" guid="{089E8842-E015-48C8-ADE8-9E776A00B5F2}" mergeInterval="0" personalView="1" maximized="1" xWindow="1912" yWindow="-8" windowWidth="1936" windowHeight="1056" tabRatio="604" activeSheetId="6"/>
    <customWorkbookView name="BERRIGAN,Monica - Personal View" guid="{3B5253D6-D349-4496-B10D-1488734A9E15}" mergeInterval="0" personalView="1" maximized="1" xWindow="-9" yWindow="-9" windowWidth="1938" windowHeight="1048" tabRatio="604"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 i="26" l="1"/>
  <c r="AA3" i="26" l="1"/>
  <c r="Z3" i="26"/>
  <c r="Y3" i="26"/>
  <c r="B26" i="27" l="1"/>
  <c r="C26" i="27" s="1"/>
  <c r="X3" i="26" l="1"/>
  <c r="AB3" i="26" l="1"/>
  <c r="B33" i="27"/>
  <c r="B32" i="27"/>
  <c r="B31" i="27"/>
  <c r="B28" i="27"/>
  <c r="C28" i="27" s="1"/>
  <c r="B27" i="27"/>
  <c r="C27" i="27" s="1"/>
  <c r="B33" i="25"/>
  <c r="B32" i="25"/>
  <c r="B31" i="25"/>
  <c r="B28" i="25"/>
  <c r="B27" i="25"/>
  <c r="B26" i="25"/>
  <c r="B6" i="27"/>
  <c r="B3" i="27"/>
  <c r="B23" i="25"/>
  <c r="B19" i="25"/>
  <c r="B18" i="25"/>
  <c r="B16" i="25"/>
  <c r="B15" i="25"/>
  <c r="B14" i="25"/>
  <c r="B13" i="25"/>
  <c r="B10" i="25"/>
  <c r="B9" i="25"/>
  <c r="B8" i="25"/>
  <c r="B7" i="25"/>
  <c r="B6" i="25"/>
  <c r="B23" i="27"/>
  <c r="B19" i="27"/>
  <c r="B18" i="27"/>
  <c r="B16" i="27"/>
  <c r="B17" i="27" s="1"/>
  <c r="B15" i="27"/>
  <c r="B14" i="27"/>
  <c r="B13" i="27"/>
  <c r="B10" i="27"/>
  <c r="B9" i="27"/>
  <c r="B8" i="27"/>
  <c r="B7" i="27"/>
  <c r="B3" i="25"/>
  <c r="C7" i="27" l="1"/>
  <c r="C8" i="27"/>
  <c r="C10" i="27"/>
  <c r="C9" i="27"/>
  <c r="C32" i="27"/>
  <c r="C13" i="25"/>
  <c r="C8" i="25"/>
  <c r="C10" i="25"/>
  <c r="C9" i="25"/>
  <c r="B17" i="25"/>
  <c r="C16" i="25" s="1"/>
  <c r="C7" i="25"/>
  <c r="B21" i="25" l="1"/>
  <c r="B21" i="27"/>
  <c r="B22" i="25" l="1"/>
  <c r="B20" i="27"/>
  <c r="B20" i="25"/>
  <c r="B22" i="27"/>
  <c r="H26" i="12"/>
  <c r="X3" i="24"/>
  <c r="AA3" i="24"/>
  <c r="Z3" i="24"/>
  <c r="Y3" i="24"/>
  <c r="AB3" i="24" l="1"/>
  <c r="R1" i="24"/>
  <c r="A25" i="27"/>
  <c r="C17" i="27"/>
  <c r="X5" i="24"/>
  <c r="Y5" i="24"/>
  <c r="Z5" i="24"/>
  <c r="AA5" i="24"/>
  <c r="C17" i="25"/>
  <c r="X4" i="24"/>
  <c r="Y4" i="24"/>
  <c r="Z4" i="24"/>
  <c r="AA4" i="24"/>
  <c r="C6" i="27" l="1"/>
  <c r="C21" i="27"/>
  <c r="C22" i="27"/>
  <c r="C23" i="27"/>
  <c r="C13" i="27"/>
  <c r="C18" i="25"/>
  <c r="C19" i="27"/>
  <c r="C18" i="27"/>
  <c r="C16" i="27"/>
  <c r="C14" i="27"/>
  <c r="C15" i="27"/>
  <c r="AB5" i="24"/>
  <c r="C23" i="25"/>
  <c r="C19" i="25"/>
  <c r="C22" i="25"/>
  <c r="C14" i="25"/>
  <c r="C15" i="25"/>
  <c r="C6" i="25"/>
  <c r="AB4" i="24"/>
  <c r="A25" i="25" l="1"/>
  <c r="C20" i="27" l="1"/>
  <c r="C20" i="25" l="1"/>
</calcChain>
</file>

<file path=xl/sharedStrings.xml><?xml version="1.0" encoding="utf-8"?>
<sst xmlns="http://schemas.openxmlformats.org/spreadsheetml/2006/main" count="9222" uniqueCount="2851">
  <si>
    <t>Enter the snapshot date</t>
  </si>
  <si>
    <t>Enter full time ordinary hours of work</t>
  </si>
  <si>
    <t>hours per</t>
  </si>
  <si>
    <t>Fortnight</t>
  </si>
  <si>
    <t>Data error</t>
  </si>
  <si>
    <t>Upload tab highlights identified data validation errors with the cell colour, hover over the cell for more information.</t>
  </si>
  <si>
    <t>Column ID</t>
  </si>
  <si>
    <t>Field</t>
  </si>
  <si>
    <t>Data Type</t>
  </si>
  <si>
    <t>Length</t>
  </si>
  <si>
    <t>Mandatory</t>
  </si>
  <si>
    <t>Validated</t>
  </si>
  <si>
    <t>Sample</t>
  </si>
  <si>
    <t>Description</t>
  </si>
  <si>
    <t>EmployeeID</t>
  </si>
  <si>
    <t>String</t>
  </si>
  <si>
    <t>n/a</t>
  </si>
  <si>
    <t>No</t>
  </si>
  <si>
    <t>Employee unique identifier (for an organisation's use only)</t>
  </si>
  <si>
    <t>Employing ABN</t>
  </si>
  <si>
    <t>Integer</t>
  </si>
  <si>
    <t>Yes</t>
  </si>
  <si>
    <t>ABN is a unique 11 digit number that identifies your business to the government and community.
Indicate employing ABN for the empoyee. If employee is employed by multiple ABNs in the group, it is permissible to report them against the primary employing ABN as long as the total remuneration paid by all employers in the group are reported for the employee.</t>
  </si>
  <si>
    <t xml:space="preserve">Occupational Category </t>
  </si>
  <si>
    <r>
      <t xml:space="preserve">Indicate employee's occupational category Unit Group as per ANZSCO (Australian and New Zealand Standard Classification of Occupations) standard.
 - A copy of the ANZSCO standard is provided in tab 'ANZSCO', and the Unit Group is in column D.
 - Alternatively an interactive search is available on ABS website: </t>
    </r>
    <r>
      <rPr>
        <u/>
        <sz val="10"/>
        <color theme="1"/>
        <rFont val="Arial"/>
        <family val="2"/>
      </rPr>
      <t>http://tiny.cc/wcownz</t>
    </r>
  </si>
  <si>
    <t>Manager Category</t>
  </si>
  <si>
    <t>Yes, for Managers in Column 3</t>
  </si>
  <si>
    <t>Drop down</t>
  </si>
  <si>
    <t>GM</t>
  </si>
  <si>
    <t>Indicate the level of seniority of the manager employee, as per below list:
  CEO - CEO or equivalent
  KMP - Key Management Personnel
  KMP/HOB - Head of Business who is also a KMP
  HOB - Head of Business
  GM - Other executives/general managers
  SM - Senior manager
  OM - Other manager
Note: This is a mandatory field for Manager employees only. The cell should be left blank for other types of employees.</t>
  </si>
  <si>
    <t>Level to CEO</t>
  </si>
  <si>
    <t>Reporting level to CEO or equivalent, only required for Manager employee categories
  i) enter 0 for the CEO or equivalent of all entities included in this report;
  ii) enter -1 to -15 for  managers (other than where the manager is more senior than the CEO or equivalent and reports to someone overseas - enter +1)</t>
  </si>
  <si>
    <t>Gender</t>
  </si>
  <si>
    <t>F</t>
  </si>
  <si>
    <t>A person's gender: 
  F - Female
  M - Male
  X - Non-binary Gender
Gender X refers to any person who does not exclusively identify as either male or female, i.e. a person of a non-binary gender.</t>
  </si>
  <si>
    <t>Graduate / Apprentice</t>
  </si>
  <si>
    <t>Yes, if applicable</t>
  </si>
  <si>
    <t>G</t>
  </si>
  <si>
    <t>Full-time / Part-time</t>
  </si>
  <si>
    <t>CE</t>
  </si>
  <si>
    <t xml:space="preserve">A type of employment, e.g. full-time/part-time or casual
  FT - full-time employees
  PT - part-time employees
  CE - Casual employees </t>
  </si>
  <si>
    <t>Employment Type</t>
  </si>
  <si>
    <t>Permanent</t>
  </si>
  <si>
    <t>Indicate type of employment arrangement with the employee:
  Permanent - permanent/ongoing employees
  Contract - contract (fixed term) employees
  Casual - casual employees</t>
  </si>
  <si>
    <t>Year of Birth</t>
  </si>
  <si>
    <t>Postcode</t>
  </si>
  <si>
    <t>Industry</t>
  </si>
  <si>
    <t>Indicate employee's industry Sub-division as per ANZSIC (Australian and New Zealand Standard Industrial Classification) standard.
 - A copy of the ANZSIC standard is provided in tab 'ANZSIC', and the Sub-division is in column B.</t>
  </si>
  <si>
    <t>Industry Class</t>
  </si>
  <si>
    <t>Indicate employee's industry Class as per ANZSIC (Australian and New Zealand Standard Industrial Classification) standard.
 - A copy of the ANZSIC standard is provided in tab 'ANZSIC', and the Class is in column D.</t>
  </si>
  <si>
    <t>Ordinary Hours</t>
  </si>
  <si>
    <t>Number</t>
  </si>
  <si>
    <t>Employee Start Date</t>
  </si>
  <si>
    <t>Date</t>
  </si>
  <si>
    <t>Base Salary (Paid)</t>
  </si>
  <si>
    <t>Decimal</t>
  </si>
  <si>
    <t>(13,2)</t>
  </si>
  <si>
    <t>Base Salary (Fixed)</t>
  </si>
  <si>
    <t>OTE (Paid)</t>
  </si>
  <si>
    <t>OTE (Fixed)</t>
  </si>
  <si>
    <t>Super (Fixed)</t>
  </si>
  <si>
    <t>Allowances (Fixed)</t>
  </si>
  <si>
    <t xml:space="preserve">Fringe Benefits </t>
  </si>
  <si>
    <t xml:space="preserve">ESS
</t>
  </si>
  <si>
    <t>Base Salary</t>
  </si>
  <si>
    <t>Calculated</t>
  </si>
  <si>
    <t>OTE [Annual]</t>
  </si>
  <si>
    <t>Superannuation [Annual]</t>
  </si>
  <si>
    <t>Fixed Remuneration</t>
  </si>
  <si>
    <t>Total Remuneration</t>
  </si>
  <si>
    <t>Total Remuneration $, must include Base Salary amount, plus Superannuation &amp; all Other payments. 
Other payments include the fixed (non-pro-rata) amount in column M, plus any non-fixed (pro-rata) amounts.
Important: Components paid on a pro-rata basis (salary, superannuation and non-fixed payments) must be converted to annualised and full-time equivalent amounts.</t>
  </si>
  <si>
    <t>Annualised Full Time Equivalent [Calculated]</t>
  </si>
  <si>
    <t>Occupational Category</t>
  </si>
  <si>
    <t>Fringe Benefits</t>
  </si>
  <si>
    <t>ESS</t>
  </si>
  <si>
    <t>OTE (Annual)</t>
  </si>
  <si>
    <t>Superannuation (Annual)</t>
  </si>
  <si>
    <t>Category</t>
  </si>
  <si>
    <t>Count / Value</t>
  </si>
  <si>
    <t>Check / Comment</t>
  </si>
  <si>
    <t>Total Emloyee Rows</t>
  </si>
  <si>
    <t>Mandatory Information</t>
  </si>
  <si>
    <t>per full-time employee</t>
  </si>
  <si>
    <t>per part-time employee</t>
  </si>
  <si>
    <t>per casual employee</t>
  </si>
  <si>
    <t>Average annual Ordinary Time Earnings</t>
  </si>
  <si>
    <t>ABS Cat. no. 1220.0 ANZSCO -- Australian and New Zealand Standard Classification of Occupations, First Edition Revision 1</t>
  </si>
  <si>
    <t>Released at 11.30am (Canberra time) 25 June 2009</t>
  </si>
  <si>
    <t>Table 4: ANZSCO First Edition Revision 1 Major, Sub-Major, Minor and Unit Groups</t>
  </si>
  <si>
    <t>Major Group</t>
  </si>
  <si>
    <t>Sub-Major Group</t>
  </si>
  <si>
    <t>Minor Group</t>
  </si>
  <si>
    <t>Unit Group</t>
  </si>
  <si>
    <t>Skill Level(s)</t>
  </si>
  <si>
    <t>MANAGERS</t>
  </si>
  <si>
    <t>Chief Executives, General Managers and Legislators</t>
  </si>
  <si>
    <t>Chief Executives and Managing Directors</t>
  </si>
  <si>
    <t>General Managers</t>
  </si>
  <si>
    <t>Legislators</t>
  </si>
  <si>
    <t>Farmers and Farm Managers</t>
  </si>
  <si>
    <t>Aquaculture Farmers</t>
  </si>
  <si>
    <t>Crop Farmers</t>
  </si>
  <si>
    <t>Livestock Farmers</t>
  </si>
  <si>
    <t>Mixed Crop and Livestock Farmers</t>
  </si>
  <si>
    <t>Specialist Managers</t>
  </si>
  <si>
    <t>Advertising, Public Relations and Sales Managers</t>
  </si>
  <si>
    <t>Business Administration Managers</t>
  </si>
  <si>
    <t>Corporate Services Managers</t>
  </si>
  <si>
    <t>Finance Managers</t>
  </si>
  <si>
    <t>Human Resource Managers</t>
  </si>
  <si>
    <t>Policy and Planning Managers</t>
  </si>
  <si>
    <t>Research and Development Managers</t>
  </si>
  <si>
    <t>Construction, Distribution and Production Managers</t>
  </si>
  <si>
    <t>Construction Managers</t>
  </si>
  <si>
    <t>Engineering Managers</t>
  </si>
  <si>
    <t>Importers, Exporters and Wholesalers</t>
  </si>
  <si>
    <t>Manufacturers</t>
  </si>
  <si>
    <t>Production Managers</t>
  </si>
  <si>
    <t>Supply and Distribution Managers</t>
  </si>
  <si>
    <t>Education, Health and Welfare Services Managers</t>
  </si>
  <si>
    <t>Child Care Centre Managers</t>
  </si>
  <si>
    <t>Health and Welfare Services Managers</t>
  </si>
  <si>
    <t>School Principals</t>
  </si>
  <si>
    <t>Other Education Managers</t>
  </si>
  <si>
    <t>ICT Managers</t>
  </si>
  <si>
    <t>Miscellaneous Specialist Managers</t>
  </si>
  <si>
    <t>Commissioned Officers (Management)</t>
  </si>
  <si>
    <t>Senior Non-commissioned Defence Force Members</t>
  </si>
  <si>
    <t>Other Specialist Managers</t>
  </si>
  <si>
    <t>Hospitality, Retail and Service Managers</t>
  </si>
  <si>
    <t>Accommodation and Hospitality Managers</t>
  </si>
  <si>
    <t>Cafe and Restaurant Managers</t>
  </si>
  <si>
    <t>Caravan Park and Camping Ground Managers</t>
  </si>
  <si>
    <t>Hotel and Motel Managers</t>
  </si>
  <si>
    <t>Licensed Club Managers</t>
  </si>
  <si>
    <t>Other Accommodation and Hospitality Managers</t>
  </si>
  <si>
    <t>Retail Managers</t>
  </si>
  <si>
    <t>Miscellaneous Hospitality, Retail and Service Managers</t>
  </si>
  <si>
    <t>Amusement, Fitness and Sports Centre Managers</t>
  </si>
  <si>
    <t>Call or Contact Centre and Customer Service Managers</t>
  </si>
  <si>
    <t>Conference and Event Organisers</t>
  </si>
  <si>
    <t>Transport Services Managers</t>
  </si>
  <si>
    <t>Other Hospitality, Retail and Service Managers</t>
  </si>
  <si>
    <t>PROFESSIONALS</t>
  </si>
  <si>
    <t>Arts and Media Professionals</t>
  </si>
  <si>
    <t>Arts Professionals</t>
  </si>
  <si>
    <t>Actors, Dancers and Other Entertainers</t>
  </si>
  <si>
    <t>Music Professionals</t>
  </si>
  <si>
    <t>Photographers</t>
  </si>
  <si>
    <t>Visual Arts and Crafts Professionals</t>
  </si>
  <si>
    <t>Media Professionals</t>
  </si>
  <si>
    <t>Artistic Directors, and Media Producers and Presenters</t>
  </si>
  <si>
    <t>Authors, and Book and Script Editors</t>
  </si>
  <si>
    <t>Film, Television, Radio and Stage Directors</t>
  </si>
  <si>
    <t>Journalists and Other Writers</t>
  </si>
  <si>
    <t>Business, Human Resource and Marketing Professionals</t>
  </si>
  <si>
    <t>Accountants, Auditors and Company Secretaries</t>
  </si>
  <si>
    <t>Accountants</t>
  </si>
  <si>
    <t>Auditors, Company Secretaries and Corporate Treasurers</t>
  </si>
  <si>
    <t>Financial Brokers and Dealers, and Investment Advisers</t>
  </si>
  <si>
    <t>Financial Brokers</t>
  </si>
  <si>
    <t>Financial Dealers</t>
  </si>
  <si>
    <t>Financial Investment Advisers and Managers</t>
  </si>
  <si>
    <t>Human Resource and Training Professionals</t>
  </si>
  <si>
    <t>Human Resource Professionals</t>
  </si>
  <si>
    <t>ICT Trainers</t>
  </si>
  <si>
    <t>Training and Development Professionals</t>
  </si>
  <si>
    <t>Information and Organisation Professionals</t>
  </si>
  <si>
    <t>Actuaries, Mathematicians and Statisticians</t>
  </si>
  <si>
    <t>Archivists, Curators and Records Managers</t>
  </si>
  <si>
    <t>Economists</t>
  </si>
  <si>
    <t>Intelligence and Policy Analysts</t>
  </si>
  <si>
    <t>Land Economists and Valuers</t>
  </si>
  <si>
    <t>Librarians</t>
  </si>
  <si>
    <t>Management and Organisation Analysts</t>
  </si>
  <si>
    <t>Other Information and Organisation Professionals</t>
  </si>
  <si>
    <t>Sales, Marketing and Public Relations Professionals</t>
  </si>
  <si>
    <t>Advertising and Marketing Professionals</t>
  </si>
  <si>
    <t>ICT Sales Professionals</t>
  </si>
  <si>
    <t>Public Relations Professionals</t>
  </si>
  <si>
    <t>Technical Sales Representatives</t>
  </si>
  <si>
    <t>Design, Engineering, Science and Transport Professionals</t>
  </si>
  <si>
    <t>Air and Marine Transport Professionals</t>
  </si>
  <si>
    <t>Air Transport Professionals</t>
  </si>
  <si>
    <t>Marine Transport Professionals</t>
  </si>
  <si>
    <t>Architects, Designers, Planners and Surveyors</t>
  </si>
  <si>
    <t>Architects and Landscape Architects</t>
  </si>
  <si>
    <t>Surveyors and Spatial Scientists</t>
  </si>
  <si>
    <t>Fashion, Industrial and Jewellery Designers</t>
  </si>
  <si>
    <t>Graphic and Web Designers, and Illustrators</t>
  </si>
  <si>
    <t>Interior Designers</t>
  </si>
  <si>
    <t>Urban and Regional Planners</t>
  </si>
  <si>
    <t>Engineering Professionals</t>
  </si>
  <si>
    <t>Chemical and Materials Engineers</t>
  </si>
  <si>
    <t>Civil Engineering Professionals</t>
  </si>
  <si>
    <t>Electrical Engineers</t>
  </si>
  <si>
    <t>Electronics Engineers</t>
  </si>
  <si>
    <t>Industrial, Mechanical and Production Engineers</t>
  </si>
  <si>
    <t>Mining Engineers</t>
  </si>
  <si>
    <t>Other Engineering Professionals</t>
  </si>
  <si>
    <t>Natural and Physical Science Professionals</t>
  </si>
  <si>
    <t>Agricultural and Forestry Scientists</t>
  </si>
  <si>
    <t>Chemists, and Food and Wine Scientists</t>
  </si>
  <si>
    <t>Environmental Scientists</t>
  </si>
  <si>
    <t>Geologists and Geophysicists</t>
  </si>
  <si>
    <t>Life Scientists</t>
  </si>
  <si>
    <t>Medical Laboratory Scientists</t>
  </si>
  <si>
    <t>Veterinarians</t>
  </si>
  <si>
    <t>Other Natural and Physical Science Professionals</t>
  </si>
  <si>
    <t>Education Professionals</t>
  </si>
  <si>
    <t>School Teachers</t>
  </si>
  <si>
    <t>Early Childhood (Pre-primary School) Teachers</t>
  </si>
  <si>
    <t>Primary School Teachers</t>
  </si>
  <si>
    <t>Middle School Teachers (Aus) / Intermediate School Teachers (NZ)</t>
  </si>
  <si>
    <t>Secondary School Teachers</t>
  </si>
  <si>
    <t>Special Education Teachers</t>
  </si>
  <si>
    <t>Tertiary Education Teachers</t>
  </si>
  <si>
    <t>University Lecturers and Tutors</t>
  </si>
  <si>
    <t>Vocational Education Teachers (Aus) / Polytechnic Teachers (NZ)</t>
  </si>
  <si>
    <t>Miscellaneous Education Professionals</t>
  </si>
  <si>
    <t>Education Advisers and Reviewers</t>
  </si>
  <si>
    <t>Private Tutors and Teachers</t>
  </si>
  <si>
    <t>Teachers of English to Speakers of Other Languages</t>
  </si>
  <si>
    <t>Health Professionals</t>
  </si>
  <si>
    <t>Health Diagnostic and Promotion Professionals</t>
  </si>
  <si>
    <t>Dietitians</t>
  </si>
  <si>
    <t>Medical Imaging Professionals</t>
  </si>
  <si>
    <t>Occupational and Environmental Health Professionals</t>
  </si>
  <si>
    <t>Optometrists and Orthoptists</t>
  </si>
  <si>
    <t>Pharmacists</t>
  </si>
  <si>
    <t>Other Health Diagnostic and Promotion Professionals</t>
  </si>
  <si>
    <t>Health Therapy Professionals</t>
  </si>
  <si>
    <t>Chiropractors and Osteopaths</t>
  </si>
  <si>
    <t>Complementary Health Therapists</t>
  </si>
  <si>
    <t>Dental Practitioners</t>
  </si>
  <si>
    <t>Occupational Therapists</t>
  </si>
  <si>
    <t>Physiotherapists</t>
  </si>
  <si>
    <t>Podiatrists</t>
  </si>
  <si>
    <t>Speech Professionals and Audiologists</t>
  </si>
  <si>
    <t>Medical Practitioners</t>
  </si>
  <si>
    <t>Generalist Medical Practitioners</t>
  </si>
  <si>
    <t>Anaesthetists</t>
  </si>
  <si>
    <t>Specialist Physicians</t>
  </si>
  <si>
    <t>Psychiatrists</t>
  </si>
  <si>
    <t>Surgeons</t>
  </si>
  <si>
    <t>Other Medical Practitioners</t>
  </si>
  <si>
    <t>Midwifery and Nursing Professionals</t>
  </si>
  <si>
    <t>Midwives</t>
  </si>
  <si>
    <t>Nurse Educators and Researchers</t>
  </si>
  <si>
    <t>Nurse Managers</t>
  </si>
  <si>
    <t>Registered Nurses</t>
  </si>
  <si>
    <t>ICT Professionals</t>
  </si>
  <si>
    <t>Business and Systems Analysts, and Programmers</t>
  </si>
  <si>
    <t>ICT Business and Systems Analysts</t>
  </si>
  <si>
    <t>Multimedia Specialists and Web Developers</t>
  </si>
  <si>
    <t>Software and Applications Programmers</t>
  </si>
  <si>
    <t>Database and Systems Administrators, and ICT Security Specialists</t>
  </si>
  <si>
    <t>ICT Network and Support Professionals</t>
  </si>
  <si>
    <t>Computer Network Professionals</t>
  </si>
  <si>
    <t>ICT Support and Test Engineers</t>
  </si>
  <si>
    <t>Telecommunications Engineering Professionals</t>
  </si>
  <si>
    <t>Legal, Social and Welfare Professionals</t>
  </si>
  <si>
    <t>Legal Professionals</t>
  </si>
  <si>
    <t>Barristers</t>
  </si>
  <si>
    <t>Judicial and Other Legal Professionals</t>
  </si>
  <si>
    <t>Solicitors</t>
  </si>
  <si>
    <t>Social and Welfare Professionals</t>
  </si>
  <si>
    <t>Counsellors</t>
  </si>
  <si>
    <t>Ministers of Religion</t>
  </si>
  <si>
    <t>Psychologists</t>
  </si>
  <si>
    <t>Social Professionals</t>
  </si>
  <si>
    <t>Social Workers</t>
  </si>
  <si>
    <t>Welfare, Recreation and Community Arts Workers</t>
  </si>
  <si>
    <t>TECHNICIANS AND TRADES WORKERS</t>
  </si>
  <si>
    <t>Engineering, ICT and Science Technicians</t>
  </si>
  <si>
    <t>Agricultural, Medical and Science Technicians</t>
  </si>
  <si>
    <t>Agricultural Technicians</t>
  </si>
  <si>
    <t>Medical Technicians</t>
  </si>
  <si>
    <t>2, 3</t>
  </si>
  <si>
    <t>Primary Products Inspectors</t>
  </si>
  <si>
    <t>Science Technicians</t>
  </si>
  <si>
    <t>Building and Engineering Technicians</t>
  </si>
  <si>
    <t>Architectural, Building and Surveying Technicians</t>
  </si>
  <si>
    <t>Civil Engineering Draftspersons and Technicians</t>
  </si>
  <si>
    <t>Electrical Engineering Draftspersons and Technicians</t>
  </si>
  <si>
    <t>Electronic Engineering Draftspersons and Technicians</t>
  </si>
  <si>
    <t>Mechanical Engineering Draftspersons and Technicians</t>
  </si>
  <si>
    <t>Safety Inspectors</t>
  </si>
  <si>
    <t>Other Building and Engineering Technicians</t>
  </si>
  <si>
    <t>ICT and Telecommunications Technicians</t>
  </si>
  <si>
    <t>ICT Support Technicians</t>
  </si>
  <si>
    <t>Telecommunications Technical Specialists</t>
  </si>
  <si>
    <t>Automotive and Engineering Trades Workers</t>
  </si>
  <si>
    <t>Automotive Electricians and Mechanics</t>
  </si>
  <si>
    <t>Automotive Electricians</t>
  </si>
  <si>
    <t>Motor Mechanics</t>
  </si>
  <si>
    <t>Fabrication Engineering Trades Workers</t>
  </si>
  <si>
    <t>Metal Casting, Forging and Finishing Trades Workers</t>
  </si>
  <si>
    <t>Sheetmetal Trades Workers</t>
  </si>
  <si>
    <t>Structural Steel and Welding Trades Workers</t>
  </si>
  <si>
    <t>Mechanical Engineering Trades Workers</t>
  </si>
  <si>
    <t>Aircraft Maintenance Engineers</t>
  </si>
  <si>
    <t>Metal Fitters and Machinists</t>
  </si>
  <si>
    <t>Precision Metal Trades Workers</t>
  </si>
  <si>
    <t>Toolmakers and Engineering Patternmakers</t>
  </si>
  <si>
    <t>Panelbeaters, and Vehicle Body Builders, Trimmers and Painters</t>
  </si>
  <si>
    <t>Panelbeaters</t>
  </si>
  <si>
    <t>Vehicle Body Builders and Trimmers</t>
  </si>
  <si>
    <t>Vehicle Painters</t>
  </si>
  <si>
    <t>Construction Trades Workers</t>
  </si>
  <si>
    <t>Bricklayers, and Carpenters and Joiners</t>
  </si>
  <si>
    <t>Bricklayers and Stonemasons</t>
  </si>
  <si>
    <t>Carpenters and Joiners</t>
  </si>
  <si>
    <t>Floor Finishers and Painting Trades Workers</t>
  </si>
  <si>
    <t>Floor Finishers</t>
  </si>
  <si>
    <t>Painting Trades Workers</t>
  </si>
  <si>
    <t>Glaziers, Plasterers and Tilers</t>
  </si>
  <si>
    <t>Glaziers</t>
  </si>
  <si>
    <t>Plasterers</t>
  </si>
  <si>
    <t>Roof Tilers</t>
  </si>
  <si>
    <t>Wall and Floor Tilers</t>
  </si>
  <si>
    <t>Plumbers</t>
  </si>
  <si>
    <t>Electrotechnology and Telecommunications Trades Workers</t>
  </si>
  <si>
    <t>Electricians</t>
  </si>
  <si>
    <t>Electronics and Telecommunications Trades Workers</t>
  </si>
  <si>
    <t>Airconditioning and Refrigeration Mechanics</t>
  </si>
  <si>
    <t>Electrical Distribution Trades Workers</t>
  </si>
  <si>
    <t>Electronics Trades Workers</t>
  </si>
  <si>
    <t>Telecommunications Trades Workers</t>
  </si>
  <si>
    <t>Food Trades Workers</t>
  </si>
  <si>
    <t>Bakers and Pastrycooks</t>
  </si>
  <si>
    <t>Butchers and Smallgoods Makers</t>
  </si>
  <si>
    <t>Chefs</t>
  </si>
  <si>
    <t>Cooks</t>
  </si>
  <si>
    <t>Skilled Animal and Horticultural Workers</t>
  </si>
  <si>
    <t>Animal Attendants and Trainers, and Shearers</t>
  </si>
  <si>
    <t>Animal Attendants and Trainers</t>
  </si>
  <si>
    <t>Shearers</t>
  </si>
  <si>
    <t>Veterinary Nurses</t>
  </si>
  <si>
    <t>Horticultural Trades Workers</t>
  </si>
  <si>
    <t>Florists</t>
  </si>
  <si>
    <t>Gardeners</t>
  </si>
  <si>
    <t>Greenkeepers</t>
  </si>
  <si>
    <t>Nurserypersons</t>
  </si>
  <si>
    <t>Other Technicians and Trades Workers</t>
  </si>
  <si>
    <t>Hairdressers</t>
  </si>
  <si>
    <t>Printing Trades Workers</t>
  </si>
  <si>
    <t>Print Finishers and Screen Printers</t>
  </si>
  <si>
    <t>Graphic Pre-press Trades Workers</t>
  </si>
  <si>
    <t>Printers</t>
  </si>
  <si>
    <t>Textile, Clothing and Footwear Trades Workers</t>
  </si>
  <si>
    <t>Canvas and Leather Goods Makers</t>
  </si>
  <si>
    <t>Clothing Trades Workers</t>
  </si>
  <si>
    <t>Upholsterers</t>
  </si>
  <si>
    <t>Wood Trades Workers</t>
  </si>
  <si>
    <t>Cabinetmakers</t>
  </si>
  <si>
    <t>Wood Machinists and Other Wood Trades Workers</t>
  </si>
  <si>
    <t>Miscellaneous Technicians and Trades Workers</t>
  </si>
  <si>
    <t>Boat Builders and Shipwrights</t>
  </si>
  <si>
    <t>Chemical, Gas, Petroleum and Power Generation Plant Operators</t>
  </si>
  <si>
    <t>Gallery, Library and Museum Technicians</t>
  </si>
  <si>
    <t>Jewellers</t>
  </si>
  <si>
    <t>Performing Arts Technicians</t>
  </si>
  <si>
    <t>Signwriters</t>
  </si>
  <si>
    <t>Other Miscellaneous Technicians and Trades Workers</t>
  </si>
  <si>
    <t>COMMUNITY AND PERSONAL SERVICE WORKERS</t>
  </si>
  <si>
    <t>Health and Welfare Support Workers</t>
  </si>
  <si>
    <t>Ambulance Officers and Paramedics</t>
  </si>
  <si>
    <t>Dental Hygienists, Technicians and Therapists</t>
  </si>
  <si>
    <t>Diversional Therapists</t>
  </si>
  <si>
    <t>Enrolled and Mothercraft Nurses</t>
  </si>
  <si>
    <t>Indigenous Health Workers</t>
  </si>
  <si>
    <t>Massage Therapists</t>
  </si>
  <si>
    <t>Welfare Support Workers</t>
  </si>
  <si>
    <t>Carers and Aides</t>
  </si>
  <si>
    <t>Child Carers</t>
  </si>
  <si>
    <t>Education Aides</t>
  </si>
  <si>
    <t>Personal Carers and Assistants</t>
  </si>
  <si>
    <t>Aged and Disabled Carers</t>
  </si>
  <si>
    <t>Dental Assistants</t>
  </si>
  <si>
    <t>Nursing Support and Personal Care Workers</t>
  </si>
  <si>
    <t>Special Care Workers</t>
  </si>
  <si>
    <t>Hospitality Workers</t>
  </si>
  <si>
    <t>Bar Attendants and Baristas</t>
  </si>
  <si>
    <t>Cafe Workers</t>
  </si>
  <si>
    <t>Gaming Workers</t>
  </si>
  <si>
    <t>Hotel Service Managers</t>
  </si>
  <si>
    <t>Waiters</t>
  </si>
  <si>
    <t>Other Hospitality Workers</t>
  </si>
  <si>
    <t>Protective Service Workers</t>
  </si>
  <si>
    <t>Defence Force Members, Fire Fighters and Police</t>
  </si>
  <si>
    <t>Defence Force Members - Other Ranks</t>
  </si>
  <si>
    <t>Fire and Emergency Workers</t>
  </si>
  <si>
    <t>Police</t>
  </si>
  <si>
    <t>Prison and Security Officers</t>
  </si>
  <si>
    <t>Prison Officers</t>
  </si>
  <si>
    <t>Security Officers and Guards</t>
  </si>
  <si>
    <t>3, 4, 5</t>
  </si>
  <si>
    <t>Sports and Personal Service Workers</t>
  </si>
  <si>
    <t>Personal Service and Travel Workers</t>
  </si>
  <si>
    <t>Beauty Therapists</t>
  </si>
  <si>
    <t>Driving Instructors</t>
  </si>
  <si>
    <t>Funeral Workers</t>
  </si>
  <si>
    <t>Gallery, Museum and Tour Guides</t>
  </si>
  <si>
    <t>Personal Care Consultants</t>
  </si>
  <si>
    <t>Tourism and Travel Advisers</t>
  </si>
  <si>
    <t>Travel Attendants</t>
  </si>
  <si>
    <t>Other Personal Service Workers</t>
  </si>
  <si>
    <t>Sports and Fitness Workers</t>
  </si>
  <si>
    <t>Fitness Instructors</t>
  </si>
  <si>
    <t>Outdoor Adventure Guides</t>
  </si>
  <si>
    <t>Sports Coaches, Instructors and Officials</t>
  </si>
  <si>
    <t>Sportspersons</t>
  </si>
  <si>
    <t>CLERICAL AND ADMINISTRATIVE WORKERS</t>
  </si>
  <si>
    <t>Office Managers and Program Administrators</t>
  </si>
  <si>
    <t>Contract, Program and Project Administrators</t>
  </si>
  <si>
    <t>Office and Practice Managers</t>
  </si>
  <si>
    <t>Office Managers</t>
  </si>
  <si>
    <t>Practice Managers</t>
  </si>
  <si>
    <t>Personal Assistants and Secretaries</t>
  </si>
  <si>
    <t>Personal Assistants</t>
  </si>
  <si>
    <t>Secretaries</t>
  </si>
  <si>
    <t>General Clerical Workers</t>
  </si>
  <si>
    <t>General Clerks</t>
  </si>
  <si>
    <t>Keyboard Operators</t>
  </si>
  <si>
    <t>Inquiry Clerks and Receptionists</t>
  </si>
  <si>
    <t>Call or Contact Centre Information Clerks</t>
  </si>
  <si>
    <t>Call or Contact Centre Workers</t>
  </si>
  <si>
    <t>3, 4</t>
  </si>
  <si>
    <t>Inquiry Clerks</t>
  </si>
  <si>
    <t>Receptionists</t>
  </si>
  <si>
    <t>Numerical Clerks</t>
  </si>
  <si>
    <t>Accounting Clerks and Bookkeepers</t>
  </si>
  <si>
    <t>Accounting Clerks</t>
  </si>
  <si>
    <t>Bookkeepers</t>
  </si>
  <si>
    <t>Payroll Clerks</t>
  </si>
  <si>
    <t>Financial and Insurance Clerks</t>
  </si>
  <si>
    <t>Bank Workers</t>
  </si>
  <si>
    <t>Credit and Loans Officers (Aus) / Finance Clerks (NZ)</t>
  </si>
  <si>
    <t>Insurance, Money Market and Statistical Clerks</t>
  </si>
  <si>
    <t>Clerical and Office Support Workers</t>
  </si>
  <si>
    <t>Betting Clerks</t>
  </si>
  <si>
    <t>Couriers and Postal Deliverers</t>
  </si>
  <si>
    <t>Filing and Registry Clerks</t>
  </si>
  <si>
    <t>Mail Sorters</t>
  </si>
  <si>
    <t>Survey Interviewers</t>
  </si>
  <si>
    <t>Switchboard Operators</t>
  </si>
  <si>
    <t>Other Clerical and Office Support Workers</t>
  </si>
  <si>
    <t>Other Clerical and Administrative Workers</t>
  </si>
  <si>
    <t>Logistics Clerks</t>
  </si>
  <si>
    <t>Purchasing and Supply Logistics Clerks</t>
  </si>
  <si>
    <t>Transport and Despatch Clerks</t>
  </si>
  <si>
    <t>Miscellaneous Clerical and Administrative Workers</t>
  </si>
  <si>
    <t>Conveyancers and Legal Executives</t>
  </si>
  <si>
    <t>Court and Legal Clerks</t>
  </si>
  <si>
    <t>Debt Collectors</t>
  </si>
  <si>
    <t>Human Resource Clerks</t>
  </si>
  <si>
    <t>Inspectors and Regulatory Officers</t>
  </si>
  <si>
    <t>Insurance Investigators, Loss Adjusters and Risk Surveyors</t>
  </si>
  <si>
    <t>Library Assistants</t>
  </si>
  <si>
    <t>Other Miscellaneous Clerical and Administrative Workers</t>
  </si>
  <si>
    <t>SALES WORKERS</t>
  </si>
  <si>
    <t>Sales Representatives and Agents</t>
  </si>
  <si>
    <t>Insurance Agents and Sales Representatives</t>
  </si>
  <si>
    <t>Auctioneers, and Stock and Station Agents</t>
  </si>
  <si>
    <t>Insurance Agents</t>
  </si>
  <si>
    <t>Sales Representatives</t>
  </si>
  <si>
    <t>Real Estate Sales Agents</t>
  </si>
  <si>
    <t>Sales Assistants and Salespersons</t>
  </si>
  <si>
    <t>Sales Assistants (General)</t>
  </si>
  <si>
    <t>ICT Sales Assistants</t>
  </si>
  <si>
    <t>Motor Vehicle and Vehicle Parts Salespersons</t>
  </si>
  <si>
    <t>Pharmacy Sales Assistants</t>
  </si>
  <si>
    <t>Retail Supervisors</t>
  </si>
  <si>
    <t>Service Station Attendants</t>
  </si>
  <si>
    <t>Street Vendors and Related Salespersons</t>
  </si>
  <si>
    <t>Other Sales Assistants and Salespersons</t>
  </si>
  <si>
    <t>Sales Support Workers</t>
  </si>
  <si>
    <t>Checkout Operators and Office Cashiers</t>
  </si>
  <si>
    <t>Miscellaneous Sales Support Workers</t>
  </si>
  <si>
    <t>Models and Sales Demonstrators</t>
  </si>
  <si>
    <t>Retail and Wool Buyers</t>
  </si>
  <si>
    <t>Telemarketers</t>
  </si>
  <si>
    <t>Ticket Salespersons</t>
  </si>
  <si>
    <t>Visual Merchandisers</t>
  </si>
  <si>
    <t>Other Sales Support Workers</t>
  </si>
  <si>
    <t>MACHINERY OPERATORS AND DRIVERS</t>
  </si>
  <si>
    <t>Machine and Stationary Plant Operators</t>
  </si>
  <si>
    <t>Machine Operators</t>
  </si>
  <si>
    <t>Clay, Concrete, Glass and Stone Processing Machine Operators</t>
  </si>
  <si>
    <t>Industrial Spraypainters</t>
  </si>
  <si>
    <t>Paper and Wood Processing Machine Operators</t>
  </si>
  <si>
    <t>Photographic Developers and Printers</t>
  </si>
  <si>
    <t>Plastics and Rubber Production Machine Operators</t>
  </si>
  <si>
    <t>Sewing Machinists</t>
  </si>
  <si>
    <t>Textile and Footwear Production Machine Operators</t>
  </si>
  <si>
    <t>Other Machine Operators</t>
  </si>
  <si>
    <t>Stationary Plant Operators</t>
  </si>
  <si>
    <t>Crane, Hoist and Lift Operators</t>
  </si>
  <si>
    <t>Drillers, Miners and Shot Firers</t>
  </si>
  <si>
    <t>Engineering Production Workers</t>
  </si>
  <si>
    <t>Other Stationary Plant Operators</t>
  </si>
  <si>
    <t>Mobile Plant Operators</t>
  </si>
  <si>
    <t>Agricultural, Forestry and Horticultural Plant Operators</t>
  </si>
  <si>
    <t>Earthmoving Plant Operators</t>
  </si>
  <si>
    <t>Forklift Drivers</t>
  </si>
  <si>
    <t>Other Mobile Plant Operators</t>
  </si>
  <si>
    <t>Road and Rail Drivers</t>
  </si>
  <si>
    <t>Automobile, Bus and Rail Drivers</t>
  </si>
  <si>
    <t>Automobile Drivers</t>
  </si>
  <si>
    <t>Bus and Coach Drivers</t>
  </si>
  <si>
    <t>Train and Tram Drivers</t>
  </si>
  <si>
    <t>Delivery Drivers</t>
  </si>
  <si>
    <t>Truck Drivers</t>
  </si>
  <si>
    <t>Storepersons</t>
  </si>
  <si>
    <t>LABOURERS</t>
  </si>
  <si>
    <t>Cleaners and Laundry Workers</t>
  </si>
  <si>
    <t>Car Detailers</t>
  </si>
  <si>
    <t>Commercial Cleaners</t>
  </si>
  <si>
    <t>Domestic Cleaners</t>
  </si>
  <si>
    <t>Housekeepers</t>
  </si>
  <si>
    <t>Laundry Workers</t>
  </si>
  <si>
    <t>Other Cleaners</t>
  </si>
  <si>
    <t>Construction and Mining Labourers</t>
  </si>
  <si>
    <t>Building and Plumbing Labourers</t>
  </si>
  <si>
    <t>Concreters</t>
  </si>
  <si>
    <t>Fencers</t>
  </si>
  <si>
    <t>Insulation and Home Improvement Installers</t>
  </si>
  <si>
    <t>Paving and Surfacing Labourers</t>
  </si>
  <si>
    <t>Railway Track Workers</t>
  </si>
  <si>
    <t>Structural Steel Construction Workers</t>
  </si>
  <si>
    <t>Other Construction and Mining Labourers</t>
  </si>
  <si>
    <t>Factory Process Workers</t>
  </si>
  <si>
    <t>Food Process Workers</t>
  </si>
  <si>
    <t>Food and Drink Factory Workers</t>
  </si>
  <si>
    <t>Meat Boners and Slicers, and Slaughterers</t>
  </si>
  <si>
    <t>Meat, Poultry and Seafood Process Workers</t>
  </si>
  <si>
    <t>Packers and Product Assemblers</t>
  </si>
  <si>
    <t>Packers</t>
  </si>
  <si>
    <t>Product Assemblers</t>
  </si>
  <si>
    <t>Miscellaneous Factory Process Workers</t>
  </si>
  <si>
    <t>Metal Engineering Process Workers</t>
  </si>
  <si>
    <t>Plastics and Rubber Factory Workers</t>
  </si>
  <si>
    <t>Product Quality Controllers</t>
  </si>
  <si>
    <t>Timber and Wood Process Workers</t>
  </si>
  <si>
    <t>Other Factory Process Workers</t>
  </si>
  <si>
    <t>Farm, Forestry and Garden Workers</t>
  </si>
  <si>
    <t>Aquaculture Workers</t>
  </si>
  <si>
    <t>Crop Farm Workers</t>
  </si>
  <si>
    <t>Forestry and Logging Workers</t>
  </si>
  <si>
    <t>Garden and Nursery Labourers</t>
  </si>
  <si>
    <t>Livestock Farm Workers</t>
  </si>
  <si>
    <t>Mixed Crop and Livestock Farm Workers</t>
  </si>
  <si>
    <t>Other Farm, Forestry and Garden Workers</t>
  </si>
  <si>
    <t>4, 5</t>
  </si>
  <si>
    <t>Food Preparation Assistants</t>
  </si>
  <si>
    <t>Fast Food Cooks</t>
  </si>
  <si>
    <t>Food Trades Assistants</t>
  </si>
  <si>
    <t>Kitchenhands</t>
  </si>
  <si>
    <t>Other Labourers</t>
  </si>
  <si>
    <t>Freight Handlers and Shelf Fillers</t>
  </si>
  <si>
    <t>Freight and Furniture Handlers</t>
  </si>
  <si>
    <t>Shelf Fillers</t>
  </si>
  <si>
    <t>Miscellaneous Labourers</t>
  </si>
  <si>
    <t>Caretakers</t>
  </si>
  <si>
    <t>Deck and Fishing Hands</t>
  </si>
  <si>
    <t>Handypersons</t>
  </si>
  <si>
    <t>Motor Vehicle Parts and Accessories Fitters</t>
  </si>
  <si>
    <t>Printing Assistants and Table Workers</t>
  </si>
  <si>
    <t>Recycling and Rubbish Collectors</t>
  </si>
  <si>
    <t>Vending Machine Attendants</t>
  </si>
  <si>
    <t>Other Miscellaneous Labourers</t>
  </si>
  <si>
    <t>© Commonwealth of Australia 2009</t>
  </si>
  <si>
    <t>© Crown Copyright New Zealand 2009</t>
  </si>
  <si>
    <t>Australian Bureau of Statistics</t>
  </si>
  <si>
    <t>cat.no.1292.0.55.002 Australian and New Zealand Standard Industrial Classification (ANZSIC), 2006 - Codes and Titles</t>
  </si>
  <si>
    <t>Table 4. ANZSIC 2006 Division, Subdivision, Group and Class Codes and Titles</t>
  </si>
  <si>
    <t>Division</t>
  </si>
  <si>
    <t>Sub-Divison</t>
  </si>
  <si>
    <t>Group</t>
  </si>
  <si>
    <t>Class</t>
  </si>
  <si>
    <t>Class Title</t>
  </si>
  <si>
    <t>A</t>
  </si>
  <si>
    <t>Agriculture, Forestry and Fishing</t>
  </si>
  <si>
    <t>01</t>
  </si>
  <si>
    <t>Agriculture</t>
  </si>
  <si>
    <t>011</t>
  </si>
  <si>
    <t>Nursery and Floriculture Production</t>
  </si>
  <si>
    <t>0111</t>
  </si>
  <si>
    <t>Nursery Production (Under Cover)</t>
  </si>
  <si>
    <t>0112</t>
  </si>
  <si>
    <t>Nursery Production (Outdoors)</t>
  </si>
  <si>
    <t>0113</t>
  </si>
  <si>
    <t>Turf Growing</t>
  </si>
  <si>
    <t>0114</t>
  </si>
  <si>
    <t>Floriculture Production (Under Cover)</t>
  </si>
  <si>
    <t>0115</t>
  </si>
  <si>
    <t>Floriculture Production (Outdoors)</t>
  </si>
  <si>
    <t>012</t>
  </si>
  <si>
    <t>Mushroom and Vegetable Growing</t>
  </si>
  <si>
    <t>0121</t>
  </si>
  <si>
    <t>Mushroom Growing</t>
  </si>
  <si>
    <t>0122</t>
  </si>
  <si>
    <t>Vegetable Growing (Under Cover)</t>
  </si>
  <si>
    <t>0123</t>
  </si>
  <si>
    <t>Vegetable Growing (Outdoors)</t>
  </si>
  <si>
    <t>013</t>
  </si>
  <si>
    <t>Fruit and Tree Nut Growing</t>
  </si>
  <si>
    <t>0131</t>
  </si>
  <si>
    <t>Grape Growing</t>
  </si>
  <si>
    <t>0132</t>
  </si>
  <si>
    <t>Kiwifruit Growing</t>
  </si>
  <si>
    <t>0133</t>
  </si>
  <si>
    <t>Berry Fruit Growing</t>
  </si>
  <si>
    <t>0134</t>
  </si>
  <si>
    <t>Apple and Pear Growing</t>
  </si>
  <si>
    <t>0135</t>
  </si>
  <si>
    <t>Stone Fruit Growing</t>
  </si>
  <si>
    <t>0136</t>
  </si>
  <si>
    <t>Citrus Fruit Growing</t>
  </si>
  <si>
    <t>0137</t>
  </si>
  <si>
    <t>Olive Growing</t>
  </si>
  <si>
    <t>0139</t>
  </si>
  <si>
    <t>Other Fruit and Tree Nut Growing</t>
  </si>
  <si>
    <t>014</t>
  </si>
  <si>
    <t>Sheep, Beef Cattle and Grain Farming</t>
  </si>
  <si>
    <t>0141</t>
  </si>
  <si>
    <t>Sheep Farming (Specialised)</t>
  </si>
  <si>
    <t>0142</t>
  </si>
  <si>
    <t>Beef Cattle Farming (Specialised)</t>
  </si>
  <si>
    <t>0143</t>
  </si>
  <si>
    <t>Beef Cattle Feedlots (Specialised)</t>
  </si>
  <si>
    <t>0144</t>
  </si>
  <si>
    <t>Sheep-Beef Cattle Farming</t>
  </si>
  <si>
    <t>0145</t>
  </si>
  <si>
    <t>Grain-Sheep or Grain-Beef Cattle Farming</t>
  </si>
  <si>
    <t>0146</t>
  </si>
  <si>
    <t>Rice Growing</t>
  </si>
  <si>
    <t>0149</t>
  </si>
  <si>
    <t>Other Grain Growing</t>
  </si>
  <si>
    <t>015</t>
  </si>
  <si>
    <t>Other Crop Growing</t>
  </si>
  <si>
    <t>0151</t>
  </si>
  <si>
    <t>Sugar Cane Growing</t>
  </si>
  <si>
    <t>0152</t>
  </si>
  <si>
    <t>Cotton Growing</t>
  </si>
  <si>
    <t>0159</t>
  </si>
  <si>
    <t>Other Crop Growing n.e.c.</t>
  </si>
  <si>
    <t>016</t>
  </si>
  <si>
    <t>Dairy Cattle Farming</t>
  </si>
  <si>
    <t>0160</t>
  </si>
  <si>
    <t>017</t>
  </si>
  <si>
    <t>Poultry Farming</t>
  </si>
  <si>
    <t>0171</t>
  </si>
  <si>
    <t>Poultry Farming (Meat)</t>
  </si>
  <si>
    <t>0172</t>
  </si>
  <si>
    <t>Poultry Farming (Eggs)</t>
  </si>
  <si>
    <t>018</t>
  </si>
  <si>
    <t>Deer Farming</t>
  </si>
  <si>
    <t>0180</t>
  </si>
  <si>
    <t>019</t>
  </si>
  <si>
    <t>Other Livestock Farming</t>
  </si>
  <si>
    <t>0191</t>
  </si>
  <si>
    <t>Horse Farming</t>
  </si>
  <si>
    <t>0192</t>
  </si>
  <si>
    <t>Pig Farming</t>
  </si>
  <si>
    <t>0193</t>
  </si>
  <si>
    <t>Beekeeping</t>
  </si>
  <si>
    <t>0199</t>
  </si>
  <si>
    <t>Other Livestock Farming n.e.c.</t>
  </si>
  <si>
    <t>02</t>
  </si>
  <si>
    <t>Aquaculture</t>
  </si>
  <si>
    <t>020</t>
  </si>
  <si>
    <t>0201</t>
  </si>
  <si>
    <t>Offshore Longline and Rack Aquaculture</t>
  </si>
  <si>
    <t>0202</t>
  </si>
  <si>
    <t>Offshore Caged Aquaculture</t>
  </si>
  <si>
    <t>0203</t>
  </si>
  <si>
    <t>Onshore Aquaculture</t>
  </si>
  <si>
    <t>03</t>
  </si>
  <si>
    <t>Forestry and Logging</t>
  </si>
  <si>
    <t>030</t>
  </si>
  <si>
    <t>0301</t>
  </si>
  <si>
    <t>Forestry</t>
  </si>
  <si>
    <t>0302</t>
  </si>
  <si>
    <t>Logging</t>
  </si>
  <si>
    <t>04</t>
  </si>
  <si>
    <t>Fishing, Hunting and Trapping</t>
  </si>
  <si>
    <t>041</t>
  </si>
  <si>
    <t>Fishing</t>
  </si>
  <si>
    <t>0411</t>
  </si>
  <si>
    <t>Rock Lobster and Crab Potting</t>
  </si>
  <si>
    <t>0412</t>
  </si>
  <si>
    <t>Prawn Fishing</t>
  </si>
  <si>
    <t>0413</t>
  </si>
  <si>
    <t>Line Fishing</t>
  </si>
  <si>
    <t>0414</t>
  </si>
  <si>
    <t>Fish Trawling, Seining and Netting</t>
  </si>
  <si>
    <t>0419</t>
  </si>
  <si>
    <t>Other Fishing</t>
  </si>
  <si>
    <t>042</t>
  </si>
  <si>
    <t>Hunting and Trapping</t>
  </si>
  <si>
    <t>0420</t>
  </si>
  <si>
    <t>05</t>
  </si>
  <si>
    <t>Agriculture, Forestry and Fishing Support Services</t>
  </si>
  <si>
    <t>051</t>
  </si>
  <si>
    <t>Forestry Support Services</t>
  </si>
  <si>
    <t>0510</t>
  </si>
  <si>
    <t>052</t>
  </si>
  <si>
    <t>Agriculture and Fishing Support Services</t>
  </si>
  <si>
    <t>0521</t>
  </si>
  <si>
    <t>Cotton Ginning</t>
  </si>
  <si>
    <t>0522</t>
  </si>
  <si>
    <t>Shearing Services</t>
  </si>
  <si>
    <t>0529</t>
  </si>
  <si>
    <t>Other Agriculture and Fishing Support Services</t>
  </si>
  <si>
    <t>B</t>
  </si>
  <si>
    <t>Mining</t>
  </si>
  <si>
    <t>06</t>
  </si>
  <si>
    <t>Coal Mining</t>
  </si>
  <si>
    <t>060</t>
  </si>
  <si>
    <t>0600</t>
  </si>
  <si>
    <t>07</t>
  </si>
  <si>
    <t>Oil and Gas Extraction</t>
  </si>
  <si>
    <t>070</t>
  </si>
  <si>
    <t>0700</t>
  </si>
  <si>
    <t>08</t>
  </si>
  <si>
    <t>Metal Ore Mining</t>
  </si>
  <si>
    <t>080</t>
  </si>
  <si>
    <t>0801</t>
  </si>
  <si>
    <t>Iron Ore Mining</t>
  </si>
  <si>
    <t>0802</t>
  </si>
  <si>
    <t>Bauxite Mining</t>
  </si>
  <si>
    <t>0803</t>
  </si>
  <si>
    <t>Copper Ore Mining</t>
  </si>
  <si>
    <t>0804</t>
  </si>
  <si>
    <t>Gold Ore Mining</t>
  </si>
  <si>
    <t>0805</t>
  </si>
  <si>
    <t>Mineral Sand Mining</t>
  </si>
  <si>
    <t>0806</t>
  </si>
  <si>
    <t>Nickel Ore Mining</t>
  </si>
  <si>
    <t>0807</t>
  </si>
  <si>
    <t>Silver-Lead-Zinc Ore Mining</t>
  </si>
  <si>
    <t>0809</t>
  </si>
  <si>
    <t>Other Metal Ore Mining</t>
  </si>
  <si>
    <t>09</t>
  </si>
  <si>
    <t>Non-Metallic Mineral Mining and Quarrying</t>
  </si>
  <si>
    <t>091</t>
  </si>
  <si>
    <t>Construction Material Mining</t>
  </si>
  <si>
    <t>0911</t>
  </si>
  <si>
    <t>Gravel and Sand Quarrying</t>
  </si>
  <si>
    <t>0919</t>
  </si>
  <si>
    <t>Other Construction Material Mining</t>
  </si>
  <si>
    <t>099</t>
  </si>
  <si>
    <t>Other Non-Metallic Mineral Mining and Quarrying</t>
  </si>
  <si>
    <t>0990</t>
  </si>
  <si>
    <t>10</t>
  </si>
  <si>
    <t>Exploration and Other Mining Support Services</t>
  </si>
  <si>
    <t>101</t>
  </si>
  <si>
    <t>Exploration</t>
  </si>
  <si>
    <t>1011</t>
  </si>
  <si>
    <t>Petroleum Exploration</t>
  </si>
  <si>
    <t>1012</t>
  </si>
  <si>
    <t>Mineral Exploration</t>
  </si>
  <si>
    <t>109</t>
  </si>
  <si>
    <t>Other Mining Support Services</t>
  </si>
  <si>
    <t>1090</t>
  </si>
  <si>
    <t>C</t>
  </si>
  <si>
    <t>Manufacturing</t>
  </si>
  <si>
    <t>11</t>
  </si>
  <si>
    <t>Food Product Manufacturing</t>
  </si>
  <si>
    <t>111</t>
  </si>
  <si>
    <t>Meat and Meat Product Manufacturing</t>
  </si>
  <si>
    <t>1111</t>
  </si>
  <si>
    <t>Meat Processing</t>
  </si>
  <si>
    <t>1112</t>
  </si>
  <si>
    <t>Poultry Processing</t>
  </si>
  <si>
    <t>1113</t>
  </si>
  <si>
    <t>Cured Meat and Smallgoods Manufacturing</t>
  </si>
  <si>
    <t>112</t>
  </si>
  <si>
    <t>Seafood Processing</t>
  </si>
  <si>
    <t>1120</t>
  </si>
  <si>
    <t>113</t>
  </si>
  <si>
    <t>Dairy Product Manufacturing</t>
  </si>
  <si>
    <t>1131</t>
  </si>
  <si>
    <t>Milk and Cream Processing</t>
  </si>
  <si>
    <t>1132</t>
  </si>
  <si>
    <t>Ice Cream Manufacturing</t>
  </si>
  <si>
    <t>1133</t>
  </si>
  <si>
    <t>Cheese and Other Dairy Product Manufacturing</t>
  </si>
  <si>
    <t>114</t>
  </si>
  <si>
    <t>Fruit and Vegetable Processing</t>
  </si>
  <si>
    <t>1140</t>
  </si>
  <si>
    <t>115</t>
  </si>
  <si>
    <t>Oil and Fat Manufacturing</t>
  </si>
  <si>
    <t>1150</t>
  </si>
  <si>
    <t>116</t>
  </si>
  <si>
    <t>Grain Mill and Cereal Product Manufacturing</t>
  </si>
  <si>
    <t>1161</t>
  </si>
  <si>
    <t>Grain Mill Product Manufacturing</t>
  </si>
  <si>
    <t>1162</t>
  </si>
  <si>
    <t>Cereal, Pasta and Baking Mix Manufacturing</t>
  </si>
  <si>
    <t>117</t>
  </si>
  <si>
    <t>Bakery Product Manufacturing</t>
  </si>
  <si>
    <t>1171</t>
  </si>
  <si>
    <t>Bread Manufacturing (Factory based)</t>
  </si>
  <si>
    <t>1172</t>
  </si>
  <si>
    <t>Cake and Pastry Manufacturing (Factory based)</t>
  </si>
  <si>
    <t>1173</t>
  </si>
  <si>
    <t>Biscuit Manufacturing (Factory based)</t>
  </si>
  <si>
    <t>1174</t>
  </si>
  <si>
    <t>Bakery Product Manufacturing (Non-factory based)</t>
  </si>
  <si>
    <t>118</t>
  </si>
  <si>
    <t>Sugar and Confectionery Manufacturing</t>
  </si>
  <si>
    <t>1181</t>
  </si>
  <si>
    <t>Sugar Manufacturing</t>
  </si>
  <si>
    <t>1182</t>
  </si>
  <si>
    <t>Confectionery Manufacturing</t>
  </si>
  <si>
    <t>119</t>
  </si>
  <si>
    <t>Other Food Product Manufacturing</t>
  </si>
  <si>
    <t>1191</t>
  </si>
  <si>
    <t>Potato, Corn and Other Crisp Manufacturing</t>
  </si>
  <si>
    <t>1192</t>
  </si>
  <si>
    <t>Prepared Animal and Bird Feed Manufacturing</t>
  </si>
  <si>
    <t>1199</t>
  </si>
  <si>
    <t>Other Food Product Manufacturing n.e.c.</t>
  </si>
  <si>
    <t>12</t>
  </si>
  <si>
    <t>Beverage and Tobacco Product Manufacturing</t>
  </si>
  <si>
    <t>121</t>
  </si>
  <si>
    <t>Beverage Manufacturing</t>
  </si>
  <si>
    <t>1211</t>
  </si>
  <si>
    <t>Soft Drink, Cordial and Syrup Manufacturing</t>
  </si>
  <si>
    <t>1212</t>
  </si>
  <si>
    <t>Beer Manufacturing</t>
  </si>
  <si>
    <t>1213</t>
  </si>
  <si>
    <t>Spirit Manufacturing</t>
  </si>
  <si>
    <t>1214</t>
  </si>
  <si>
    <t>Wine and Other Alcoholic Beverage Manufacturing</t>
  </si>
  <si>
    <t>122</t>
  </si>
  <si>
    <t>Cigarette and Tobacco Product Manufacturing</t>
  </si>
  <si>
    <t>1220</t>
  </si>
  <si>
    <t>13</t>
  </si>
  <si>
    <t>Textile, Leather, Clothing and Footwear Manufacturing</t>
  </si>
  <si>
    <t>131</t>
  </si>
  <si>
    <t>Textile Manufacturing</t>
  </si>
  <si>
    <t>1311</t>
  </si>
  <si>
    <t>Wool Scouring</t>
  </si>
  <si>
    <t>1312</t>
  </si>
  <si>
    <t>Natural Textile Manufacturing</t>
  </si>
  <si>
    <t>1313</t>
  </si>
  <si>
    <t>Synthetic Textile Manufacturing</t>
  </si>
  <si>
    <t>132</t>
  </si>
  <si>
    <t>Leather Tanning, Fur Dressing and Leather Product Manufacturing</t>
  </si>
  <si>
    <t>1320</t>
  </si>
  <si>
    <t>133</t>
  </si>
  <si>
    <t>Textile Product Manufacturing</t>
  </si>
  <si>
    <t>1331</t>
  </si>
  <si>
    <t>Textile Floor Covering Manufacturing</t>
  </si>
  <si>
    <t>1332</t>
  </si>
  <si>
    <t>Rope, Cordage and Twine Manufacturing</t>
  </si>
  <si>
    <t>1333</t>
  </si>
  <si>
    <t>Cut and Sewn Textile Product Manufacturing</t>
  </si>
  <si>
    <t>1334</t>
  </si>
  <si>
    <t>Textile Finishing and Other Textile Product Manufacturing</t>
  </si>
  <si>
    <t>134</t>
  </si>
  <si>
    <t>Knitted Product Manufacturing</t>
  </si>
  <si>
    <t>1340</t>
  </si>
  <si>
    <t>135</t>
  </si>
  <si>
    <t>Clothing and Footwear Manufacturing</t>
  </si>
  <si>
    <t>1351</t>
  </si>
  <si>
    <t>Clothing Manufacturing</t>
  </si>
  <si>
    <t>1352</t>
  </si>
  <si>
    <t>Footwear Manufacturing</t>
  </si>
  <si>
    <t>14</t>
  </si>
  <si>
    <t>Wood Product Manufacturing</t>
  </si>
  <si>
    <t>141</t>
  </si>
  <si>
    <t>Log Sawmilling and Timber Dressing</t>
  </si>
  <si>
    <t>1411</t>
  </si>
  <si>
    <t>Log Sawmilling</t>
  </si>
  <si>
    <t>1412</t>
  </si>
  <si>
    <t>Wood Chipping</t>
  </si>
  <si>
    <t>1413</t>
  </si>
  <si>
    <t>Timber Resawing and Dressing</t>
  </si>
  <si>
    <t>149</t>
  </si>
  <si>
    <t>Other Wood Product Manufacturing</t>
  </si>
  <si>
    <t>1491</t>
  </si>
  <si>
    <t>Prefabricated Wooden Building Manufacturing</t>
  </si>
  <si>
    <t>1492</t>
  </si>
  <si>
    <t>Wooden Structural Fitting and Component Manufacturing</t>
  </si>
  <si>
    <t>1493</t>
  </si>
  <si>
    <t>Veneer and Plywood Manufacturing</t>
  </si>
  <si>
    <t>1494</t>
  </si>
  <si>
    <t>Reconstituted Wood Product Manufacturing</t>
  </si>
  <si>
    <t>1499</t>
  </si>
  <si>
    <t>Other Wood Product Manufacturing n.e.c.</t>
  </si>
  <si>
    <t>15</t>
  </si>
  <si>
    <t>Pulp, Paper and Converted Paper Product Manufacturing</t>
  </si>
  <si>
    <t>151</t>
  </si>
  <si>
    <t>Pulp, Paper and Paperboard Manufacturing</t>
  </si>
  <si>
    <t>1510</t>
  </si>
  <si>
    <t>152</t>
  </si>
  <si>
    <t>Converted Paper Product Manufacturing</t>
  </si>
  <si>
    <t>1521</t>
  </si>
  <si>
    <t>Corrugated Paperboard and Paperboard Container Manufacturing</t>
  </si>
  <si>
    <t>1522</t>
  </si>
  <si>
    <t>Paper Bag Manufacturing</t>
  </si>
  <si>
    <t>1523</t>
  </si>
  <si>
    <t>Paper Stationery Manufacturing</t>
  </si>
  <si>
    <t>1524</t>
  </si>
  <si>
    <t>Sanitary Paper Product Manufacturing</t>
  </si>
  <si>
    <t>1529</t>
  </si>
  <si>
    <t>Other Converted Paper Product Manufacturing</t>
  </si>
  <si>
    <t>16</t>
  </si>
  <si>
    <t>Printing (including the Reproduction of Recorded Media)</t>
  </si>
  <si>
    <t>161</t>
  </si>
  <si>
    <t>Printing and Printing Support Services</t>
  </si>
  <si>
    <t>1611</t>
  </si>
  <si>
    <t>Printing</t>
  </si>
  <si>
    <t>1612</t>
  </si>
  <si>
    <t>Printing Support Services</t>
  </si>
  <si>
    <t>162</t>
  </si>
  <si>
    <t>Reproduction of Recorded Media</t>
  </si>
  <si>
    <t>1620</t>
  </si>
  <si>
    <t>17</t>
  </si>
  <si>
    <t>Petroleum and Coal Product Manufacturing</t>
  </si>
  <si>
    <t>170</t>
  </si>
  <si>
    <t>1701</t>
  </si>
  <si>
    <t>Petroleum Refining and Petroleum Fuel Manufacturing</t>
  </si>
  <si>
    <t>1709</t>
  </si>
  <si>
    <t>Other Petroleum and Coal Product Manufacturing</t>
  </si>
  <si>
    <t>18</t>
  </si>
  <si>
    <t>Basic Chemical and Chemical Product Manufacturing</t>
  </si>
  <si>
    <t>181</t>
  </si>
  <si>
    <t>Basic Chemical Manufacturing</t>
  </si>
  <si>
    <t>1811</t>
  </si>
  <si>
    <t>Industrial Gas Manufacturing</t>
  </si>
  <si>
    <t>1812</t>
  </si>
  <si>
    <t>Basic Organic Chemical Manufacturing</t>
  </si>
  <si>
    <t>1813</t>
  </si>
  <si>
    <t>Basic Inorganic Chemical Manufacturing</t>
  </si>
  <si>
    <t>182</t>
  </si>
  <si>
    <t>Basic Polymer Manufacturing</t>
  </si>
  <si>
    <t>1821</t>
  </si>
  <si>
    <t>Synthetic Resin and Synthetic Rubber Manufacturing</t>
  </si>
  <si>
    <t>1829</t>
  </si>
  <si>
    <t>Other Basic Polymer Manufacturing</t>
  </si>
  <si>
    <t>183</t>
  </si>
  <si>
    <t>Fertiliser and Pesticide Manufacturing</t>
  </si>
  <si>
    <t>1831</t>
  </si>
  <si>
    <t>Fertiliser Manufacturing</t>
  </si>
  <si>
    <t>1832</t>
  </si>
  <si>
    <t>Pesticide Manufacturing</t>
  </si>
  <si>
    <t>184</t>
  </si>
  <si>
    <t>Pharmaceutical and Medicinal Product Manufacturing</t>
  </si>
  <si>
    <t>1841</t>
  </si>
  <si>
    <t>Human Pharmaceutical and Medicinal Product Manufacturing</t>
  </si>
  <si>
    <t>1842</t>
  </si>
  <si>
    <t>Veterinary Pharmaceutical and Medicinal Product Manufacturing</t>
  </si>
  <si>
    <t>185</t>
  </si>
  <si>
    <t>Cleaning Compound and Toiletry Preparation Manufacturing</t>
  </si>
  <si>
    <t>1851</t>
  </si>
  <si>
    <t>Cleaning Compound Manufacturing</t>
  </si>
  <si>
    <t>1852</t>
  </si>
  <si>
    <t>Cosmetic and Toiletry Preparation Manufacturing</t>
  </si>
  <si>
    <t>189</t>
  </si>
  <si>
    <t>Other Basic Chemical Product Manufacturing</t>
  </si>
  <si>
    <t>1891</t>
  </si>
  <si>
    <t>Photographic Chemical Product Manufacturing</t>
  </si>
  <si>
    <t>1892</t>
  </si>
  <si>
    <t>Explosive Manufacturing</t>
  </si>
  <si>
    <t>1899</t>
  </si>
  <si>
    <t>Other Basic Chemical Product Manufacturing n.e.c.</t>
  </si>
  <si>
    <t>19</t>
  </si>
  <si>
    <t>Polymer Product and Rubber Product Manufacturing</t>
  </si>
  <si>
    <t>191</t>
  </si>
  <si>
    <t>Polymer Product Manufacturing</t>
  </si>
  <si>
    <t>1911</t>
  </si>
  <si>
    <t>Polymer Film and Sheet Packaging Material Manufacturing</t>
  </si>
  <si>
    <t>1912</t>
  </si>
  <si>
    <t>Rigid and Semi-Rigid Polymer Product Manufacturing</t>
  </si>
  <si>
    <t>1913</t>
  </si>
  <si>
    <t>Polymer Foam Product Manufacturing</t>
  </si>
  <si>
    <t>1914</t>
  </si>
  <si>
    <t>Tyre Manufacturing</t>
  </si>
  <si>
    <t>1915</t>
  </si>
  <si>
    <t>Adhesive Manufacturing</t>
  </si>
  <si>
    <t>1916</t>
  </si>
  <si>
    <t>Paint and Coatings Manufacturing</t>
  </si>
  <si>
    <t>1919</t>
  </si>
  <si>
    <t>Other Polymer Product Manufacturing</t>
  </si>
  <si>
    <t>192</t>
  </si>
  <si>
    <t>Natural Rubber Product Manufacturing</t>
  </si>
  <si>
    <t>1920</t>
  </si>
  <si>
    <t>20</t>
  </si>
  <si>
    <t>Non-Metallic Mineral Product Manufacturing</t>
  </si>
  <si>
    <t>201</t>
  </si>
  <si>
    <t>Glass and Glass Product Manufacturing</t>
  </si>
  <si>
    <t>2010</t>
  </si>
  <si>
    <t>202</t>
  </si>
  <si>
    <t>Ceramic Product Manufacturing</t>
  </si>
  <si>
    <t>2021</t>
  </si>
  <si>
    <t>Clay Brick Manufacturing</t>
  </si>
  <si>
    <t>2029</t>
  </si>
  <si>
    <t>Other Ceramic Product Manufacturing</t>
  </si>
  <si>
    <t>203</t>
  </si>
  <si>
    <t>Cement, Lime, Plaster and Concrete Product Manufacturing</t>
  </si>
  <si>
    <t>2031</t>
  </si>
  <si>
    <t>Cement and Lime Manufacturing</t>
  </si>
  <si>
    <t>2032</t>
  </si>
  <si>
    <t>Plaster Product Manufacturing</t>
  </si>
  <si>
    <t>2033</t>
  </si>
  <si>
    <t>Ready-Mixed Concrete Manufacturing</t>
  </si>
  <si>
    <t>2034</t>
  </si>
  <si>
    <t>Concrete Product Manufacturing</t>
  </si>
  <si>
    <t>209</t>
  </si>
  <si>
    <t>Other Non-Metallic Mineral Product Manufacturing</t>
  </si>
  <si>
    <t>2090</t>
  </si>
  <si>
    <t>21</t>
  </si>
  <si>
    <t>Primary Metal and Metal Product Manufacturing</t>
  </si>
  <si>
    <t>211</t>
  </si>
  <si>
    <t>Basic Ferrous Metal Manufacturing</t>
  </si>
  <si>
    <t>2110</t>
  </si>
  <si>
    <t>Iron Smelting and Steel Manufacturing</t>
  </si>
  <si>
    <t>212</t>
  </si>
  <si>
    <t>Basic Ferrous Metal Product Manufacturing</t>
  </si>
  <si>
    <t>2121</t>
  </si>
  <si>
    <t>Iron and Steel Casting</t>
  </si>
  <si>
    <t>2122</t>
  </si>
  <si>
    <t>Steel Pipe and Tube Manufacturing</t>
  </si>
  <si>
    <t>213</t>
  </si>
  <si>
    <t>Basic Non-Ferrous Metal Manufacturing</t>
  </si>
  <si>
    <t>2131</t>
  </si>
  <si>
    <t>Alumina Production</t>
  </si>
  <si>
    <t>2132</t>
  </si>
  <si>
    <t>Aluminium Smelting</t>
  </si>
  <si>
    <t>2133</t>
  </si>
  <si>
    <t>Copper, Silver, Lead and Zinc Smelting and Refining</t>
  </si>
  <si>
    <t>2139</t>
  </si>
  <si>
    <t>Other Basic Non-Ferrous Metal Manufacturing</t>
  </si>
  <si>
    <t>214</t>
  </si>
  <si>
    <t>Basic Non-Ferrous Metal Product Manufacturing</t>
  </si>
  <si>
    <t>2141</t>
  </si>
  <si>
    <t>Non-Ferrous Metal Casting</t>
  </si>
  <si>
    <t>2142</t>
  </si>
  <si>
    <t>Aluminium Rolling, Drawing, Extruding</t>
  </si>
  <si>
    <t>2149</t>
  </si>
  <si>
    <t>Other Basic Non-Ferrous Metal Product Manufacturing</t>
  </si>
  <si>
    <t>22</t>
  </si>
  <si>
    <t>Fabricated Metal Product Manufacturing</t>
  </si>
  <si>
    <t>221</t>
  </si>
  <si>
    <t>Iron and Steel Forging</t>
  </si>
  <si>
    <t>2210</t>
  </si>
  <si>
    <t>222</t>
  </si>
  <si>
    <t>Structural Metal Product Manufacturing</t>
  </si>
  <si>
    <t>2221</t>
  </si>
  <si>
    <t>Structural Steel Fabricating</t>
  </si>
  <si>
    <t>2222</t>
  </si>
  <si>
    <t>Prefabricated Metal Building Manufacturing</t>
  </si>
  <si>
    <t>2223</t>
  </si>
  <si>
    <t>Architectural Aluminium Product Manufacturing</t>
  </si>
  <si>
    <t>2224</t>
  </si>
  <si>
    <t>Metal Roof and Guttering Manufacturing (except Aluminium)</t>
  </si>
  <si>
    <t>2229</t>
  </si>
  <si>
    <t>Other Structural Metal Product Manufacturing</t>
  </si>
  <si>
    <t>223</t>
  </si>
  <si>
    <t>Metal Container Manufacturing</t>
  </si>
  <si>
    <t>2231</t>
  </si>
  <si>
    <t>Boiler, Tank and Other Heavy Gauge Metal Container Manufacturing</t>
  </si>
  <si>
    <t>2239</t>
  </si>
  <si>
    <t>Other Metal Container Manufacturing</t>
  </si>
  <si>
    <t>224</t>
  </si>
  <si>
    <t>Sheet Metal Product Manufacturing (except Metal Structural and Container</t>
  </si>
  <si>
    <t>Products)</t>
  </si>
  <si>
    <t>2240</t>
  </si>
  <si>
    <t>229</t>
  </si>
  <si>
    <t>Other Fabricated Metal Product Manufacturing</t>
  </si>
  <si>
    <t>2291</t>
  </si>
  <si>
    <t>Spring and Wire Product Manufacturing</t>
  </si>
  <si>
    <t>2292</t>
  </si>
  <si>
    <t>Nut, Bolt, Screw and Rivet Manufacturing</t>
  </si>
  <si>
    <t>2293</t>
  </si>
  <si>
    <t>Metal Coating and Finishing</t>
  </si>
  <si>
    <t>2299</t>
  </si>
  <si>
    <t>Other Fabricated Metal Product Manufacturing n.e.c.</t>
  </si>
  <si>
    <t>23</t>
  </si>
  <si>
    <t>Transport Equipment Manufacturing</t>
  </si>
  <si>
    <t>231</t>
  </si>
  <si>
    <t>Motor Vehicle and Motor Vehicle Part Manufacturing</t>
  </si>
  <si>
    <t>2311</t>
  </si>
  <si>
    <t>Motor Vehicle Manufacturing</t>
  </si>
  <si>
    <t>2312</t>
  </si>
  <si>
    <t>Motor Vehicle Body and Trailer Manufacturing</t>
  </si>
  <si>
    <t>2313</t>
  </si>
  <si>
    <t>Automotive Electrical Component Manufacturing</t>
  </si>
  <si>
    <t>2319</t>
  </si>
  <si>
    <t>Other Motor Vehicle Parts Manufacturing</t>
  </si>
  <si>
    <t>239</t>
  </si>
  <si>
    <t>Other Transport Equipment Manufacturing</t>
  </si>
  <si>
    <t>2391</t>
  </si>
  <si>
    <t>Shipbuilding and Repair Services</t>
  </si>
  <si>
    <t>2392</t>
  </si>
  <si>
    <t>Boatbuilding and Repair Services</t>
  </si>
  <si>
    <t>2393</t>
  </si>
  <si>
    <t>Railway Rolling Stock Manufacturing and Repair Services</t>
  </si>
  <si>
    <t>2394</t>
  </si>
  <si>
    <t>Aircraft Manufacturing and Repair Services</t>
  </si>
  <si>
    <t>2399</t>
  </si>
  <si>
    <t>Other Transport Equipment Manufacturing n.e.c.</t>
  </si>
  <si>
    <t>24</t>
  </si>
  <si>
    <t>Machinery and Equipment Manufacturing</t>
  </si>
  <si>
    <t>241</t>
  </si>
  <si>
    <t>Professional and Scientific Equipment Manufacturing</t>
  </si>
  <si>
    <t>2411</t>
  </si>
  <si>
    <t>Photographic, Optical and Ophthalmic Equipment Manufacturing</t>
  </si>
  <si>
    <t>2412</t>
  </si>
  <si>
    <t>Medical and Surgical Equipment Manufacturing</t>
  </si>
  <si>
    <t>2419</t>
  </si>
  <si>
    <t>Other Professional and Scientific Equipment Manufacturing</t>
  </si>
  <si>
    <t>242</t>
  </si>
  <si>
    <t>Computer and Electronic Equipment Manufacturing</t>
  </si>
  <si>
    <t>2421</t>
  </si>
  <si>
    <t>Computer and Electronic Office Equipment Manufacturing</t>
  </si>
  <si>
    <t>2422</t>
  </si>
  <si>
    <t>Communication Equipment Manufacturing</t>
  </si>
  <si>
    <t>2429</t>
  </si>
  <si>
    <t>Other Electronic Equipment Manufacturing</t>
  </si>
  <si>
    <t>243</t>
  </si>
  <si>
    <t>Electrical Equipment Manufacturing</t>
  </si>
  <si>
    <t>2431</t>
  </si>
  <si>
    <t>Electric Cable and Wire Manufacturing</t>
  </si>
  <si>
    <t>2432</t>
  </si>
  <si>
    <t>Electric Lighting Equipment Manufacturing</t>
  </si>
  <si>
    <t>2439</t>
  </si>
  <si>
    <t>Other Electrical Equipment Manufacturing</t>
  </si>
  <si>
    <t>244</t>
  </si>
  <si>
    <t>Domestic Appliance Manufacturing</t>
  </si>
  <si>
    <t>2441</t>
  </si>
  <si>
    <t>Whiteware Appliance Manufacturing</t>
  </si>
  <si>
    <t>2449</t>
  </si>
  <si>
    <t>Other Domestic Appliance Manufacturing</t>
  </si>
  <si>
    <t>245</t>
  </si>
  <si>
    <t>Pump, Compressor, Heating and Ventilation Equipment Manufacturing</t>
  </si>
  <si>
    <t>2451</t>
  </si>
  <si>
    <t>Pump and Compressor Manufacturing</t>
  </si>
  <si>
    <t>2452</t>
  </si>
  <si>
    <t>Fixed Space Heating, Cooling and Ventilation Equipment Manufacturing</t>
  </si>
  <si>
    <t>246</t>
  </si>
  <si>
    <t>Specialised Machinery and Equipment Manufacturing</t>
  </si>
  <si>
    <t>2461</t>
  </si>
  <si>
    <t>Agricultural Machinery and Equipment Manufacturing</t>
  </si>
  <si>
    <t>2462</t>
  </si>
  <si>
    <t>Mining and Construction Machinery Manufacturing</t>
  </si>
  <si>
    <t>2463</t>
  </si>
  <si>
    <t>Machine Tool and Parts Manufacturing</t>
  </si>
  <si>
    <t>2469</t>
  </si>
  <si>
    <t>Other Specialised Machinery and Equipment Manufacturing</t>
  </si>
  <si>
    <t>249</t>
  </si>
  <si>
    <t>Other Machinery and Equipment Manufacturing</t>
  </si>
  <si>
    <t>2491</t>
  </si>
  <si>
    <t>Lifting and Material Handling Equipment Manufacturing</t>
  </si>
  <si>
    <t>2499</t>
  </si>
  <si>
    <t>Other Machinery and Equipment Manufacturing n.e.c.</t>
  </si>
  <si>
    <t>25</t>
  </si>
  <si>
    <t>Furniture and Other Manufacturing</t>
  </si>
  <si>
    <t>251</t>
  </si>
  <si>
    <t>Furniture Manufacturing</t>
  </si>
  <si>
    <t>2511</t>
  </si>
  <si>
    <t>Wooden Furniture and Upholstered Seat Manufacturing</t>
  </si>
  <si>
    <t>2512</t>
  </si>
  <si>
    <t>Metal Furniture Manufacturing</t>
  </si>
  <si>
    <t>2513</t>
  </si>
  <si>
    <t>Mattress Manufacturing</t>
  </si>
  <si>
    <t>2519</t>
  </si>
  <si>
    <t>Other Furniture Manufacturing</t>
  </si>
  <si>
    <t>259</t>
  </si>
  <si>
    <t>Other Manufacturing</t>
  </si>
  <si>
    <t>2591</t>
  </si>
  <si>
    <t>Jewellery and Silverware Manufacturing</t>
  </si>
  <si>
    <t>2592</t>
  </si>
  <si>
    <t>Toy, Sporting and Recreational Product Manufacturing</t>
  </si>
  <si>
    <t>2599</t>
  </si>
  <si>
    <t>Other Manufacturing n.e.c.</t>
  </si>
  <si>
    <t>D</t>
  </si>
  <si>
    <t>Electricity, Gas, Water and Waste Services</t>
  </si>
  <si>
    <t>26</t>
  </si>
  <si>
    <t>Electricity Supply</t>
  </si>
  <si>
    <t>261</t>
  </si>
  <si>
    <t>Electricity Generation</t>
  </si>
  <si>
    <t>2611</t>
  </si>
  <si>
    <t>Fossil Fuel Electricity Generation</t>
  </si>
  <si>
    <t>2612</t>
  </si>
  <si>
    <t>Hydro-Electricity Generation</t>
  </si>
  <si>
    <t>2619</t>
  </si>
  <si>
    <t>Other Electricity Generation</t>
  </si>
  <si>
    <t>262</t>
  </si>
  <si>
    <t>Electricity Transmission</t>
  </si>
  <si>
    <t>2620</t>
  </si>
  <si>
    <t>263</t>
  </si>
  <si>
    <t>Electricity Distribution</t>
  </si>
  <si>
    <t>2630</t>
  </si>
  <si>
    <t>264</t>
  </si>
  <si>
    <t>On Selling Electricity and Electricity Market Operation</t>
  </si>
  <si>
    <t>2640</t>
  </si>
  <si>
    <t>27</t>
  </si>
  <si>
    <t>Gas Supply</t>
  </si>
  <si>
    <t>270</t>
  </si>
  <si>
    <t>2700</t>
  </si>
  <si>
    <t>28</t>
  </si>
  <si>
    <t>Water Supply, Sewerage and Drainage Services</t>
  </si>
  <si>
    <t>281</t>
  </si>
  <si>
    <t>2811</t>
  </si>
  <si>
    <t>Water Supply</t>
  </si>
  <si>
    <t>2812</t>
  </si>
  <si>
    <t>Sewerage and Drainage Services</t>
  </si>
  <si>
    <t>29</t>
  </si>
  <si>
    <t>Waste Collection, Treatment and Disposal Services</t>
  </si>
  <si>
    <t>291</t>
  </si>
  <si>
    <t>Waste Collection Services</t>
  </si>
  <si>
    <t>2911</t>
  </si>
  <si>
    <t>Solid Waste Collection Services</t>
  </si>
  <si>
    <t>2919</t>
  </si>
  <si>
    <t>Other Waste Collection Services</t>
  </si>
  <si>
    <t>292</t>
  </si>
  <si>
    <t>Waste Treatment, Disposal and Remediation Services</t>
  </si>
  <si>
    <t>2921</t>
  </si>
  <si>
    <t>Waste Treatment and Disposal Services</t>
  </si>
  <si>
    <t>2922</t>
  </si>
  <si>
    <t>Waste Remediation and Materials Recovery Services</t>
  </si>
  <si>
    <t>E</t>
  </si>
  <si>
    <t>Construction</t>
  </si>
  <si>
    <t>30</t>
  </si>
  <si>
    <t>Building Construction</t>
  </si>
  <si>
    <t>301</t>
  </si>
  <si>
    <t>Residential Building Construction</t>
  </si>
  <si>
    <t>3011</t>
  </si>
  <si>
    <t>House Construction</t>
  </si>
  <si>
    <t>3019</t>
  </si>
  <si>
    <t>Other Residential Building Construction</t>
  </si>
  <si>
    <t>302</t>
  </si>
  <si>
    <t>Non-Residential Building Construction</t>
  </si>
  <si>
    <t>3020</t>
  </si>
  <si>
    <t>31</t>
  </si>
  <si>
    <t>Heavy and Civil Engineering Construction</t>
  </si>
  <si>
    <t>310</t>
  </si>
  <si>
    <t>3101</t>
  </si>
  <si>
    <t>Road and Bridge Construction</t>
  </si>
  <si>
    <t>3109</t>
  </si>
  <si>
    <t>Other Heavy and Civil Engineering Construction</t>
  </si>
  <si>
    <t>32</t>
  </si>
  <si>
    <t>Construction Services</t>
  </si>
  <si>
    <t>321</t>
  </si>
  <si>
    <t>Land Development and Site Preparation Services</t>
  </si>
  <si>
    <t>3211</t>
  </si>
  <si>
    <t>Land Development and Subdivision</t>
  </si>
  <si>
    <t>3212</t>
  </si>
  <si>
    <t>Site Preparation Services</t>
  </si>
  <si>
    <t>322</t>
  </si>
  <si>
    <t>Building Structure Services</t>
  </si>
  <si>
    <t>3221</t>
  </si>
  <si>
    <t>Concreting Services</t>
  </si>
  <si>
    <t>3222</t>
  </si>
  <si>
    <t>Bricklaying Services</t>
  </si>
  <si>
    <t>3223</t>
  </si>
  <si>
    <t>Roofing Services</t>
  </si>
  <si>
    <t>3224</t>
  </si>
  <si>
    <t>Structural Steel Erection Services</t>
  </si>
  <si>
    <t>323</t>
  </si>
  <si>
    <t>Building Installation Services</t>
  </si>
  <si>
    <t>3231</t>
  </si>
  <si>
    <t>Plumbing Services</t>
  </si>
  <si>
    <t>3232</t>
  </si>
  <si>
    <t>Electrical Services</t>
  </si>
  <si>
    <t>3233</t>
  </si>
  <si>
    <t>Air Conditioning and Heating Services</t>
  </si>
  <si>
    <t>3234</t>
  </si>
  <si>
    <t>Fire and Security Alarm Installation Services</t>
  </si>
  <si>
    <t>3239</t>
  </si>
  <si>
    <t>Other Building Installation Services</t>
  </si>
  <si>
    <t>324</t>
  </si>
  <si>
    <t>Building Completion Services</t>
  </si>
  <si>
    <t>3241</t>
  </si>
  <si>
    <t>Plastering and Ceiling Services</t>
  </si>
  <si>
    <t>3242</t>
  </si>
  <si>
    <t>Carpentry Services</t>
  </si>
  <si>
    <t>3243</t>
  </si>
  <si>
    <t>Tiling and Carpeting Services</t>
  </si>
  <si>
    <t>3244</t>
  </si>
  <si>
    <t>Painting and Decorating Services</t>
  </si>
  <si>
    <t>3245</t>
  </si>
  <si>
    <t>Glazing Services</t>
  </si>
  <si>
    <t>329</t>
  </si>
  <si>
    <t>Other Construction Services</t>
  </si>
  <si>
    <t>3291</t>
  </si>
  <si>
    <t>Landscape Construction Services</t>
  </si>
  <si>
    <t>3292</t>
  </si>
  <si>
    <t>Hire of Construction Machinery with Operator</t>
  </si>
  <si>
    <t>3299</t>
  </si>
  <si>
    <t>Other Construction Services n.e.c.</t>
  </si>
  <si>
    <t>Wholesale Trade</t>
  </si>
  <si>
    <t>33</t>
  </si>
  <si>
    <t>Basic Material Wholesaling</t>
  </si>
  <si>
    <t>331</t>
  </si>
  <si>
    <t>Agricultural Product Wholesaling</t>
  </si>
  <si>
    <t>3311</t>
  </si>
  <si>
    <t>Wool Wholesaling</t>
  </si>
  <si>
    <t>3312</t>
  </si>
  <si>
    <t>Cereal Grain Wholesaling</t>
  </si>
  <si>
    <t>3319</t>
  </si>
  <si>
    <t>Other Agricultural Product Wholesaling</t>
  </si>
  <si>
    <t>332</t>
  </si>
  <si>
    <t>Mineral, Metal and Chemical Wholesaling</t>
  </si>
  <si>
    <t>3321</t>
  </si>
  <si>
    <t>Petroleum Product Wholesaling</t>
  </si>
  <si>
    <t>3322</t>
  </si>
  <si>
    <t>Metal and Mineral Wholesaling</t>
  </si>
  <si>
    <t>3323</t>
  </si>
  <si>
    <t>Industrial and Agricultural Chemical Product Wholesaling</t>
  </si>
  <si>
    <t>333</t>
  </si>
  <si>
    <t>Timber and Hardware Goods Wholesaling</t>
  </si>
  <si>
    <t>3331</t>
  </si>
  <si>
    <t>Timber Wholesaling</t>
  </si>
  <si>
    <t>3332</t>
  </si>
  <si>
    <t>Plumbing Goods Wholesaling</t>
  </si>
  <si>
    <t>3339</t>
  </si>
  <si>
    <t>Other Hardware Goods Wholesaling</t>
  </si>
  <si>
    <t>34</t>
  </si>
  <si>
    <t>Machinery and Equipment Wholesaling</t>
  </si>
  <si>
    <t>341</t>
  </si>
  <si>
    <t>Specialised Industrial Machinery and Equipment Wholesaling</t>
  </si>
  <si>
    <t>3411</t>
  </si>
  <si>
    <t>Agricultural and Construction Machinery Wholesaling</t>
  </si>
  <si>
    <t>3419</t>
  </si>
  <si>
    <t>Other Specialised Industrial Machinery and Equipment Wholesaling</t>
  </si>
  <si>
    <t>349</t>
  </si>
  <si>
    <t>Other Machinery and Equipment Wholesaling</t>
  </si>
  <si>
    <t>3491</t>
  </si>
  <si>
    <t>Professional and Scientific Goods Wholesaling</t>
  </si>
  <si>
    <t>3492</t>
  </si>
  <si>
    <t>Computer and Computer Peripheral Wholesaling</t>
  </si>
  <si>
    <t>3493</t>
  </si>
  <si>
    <t>Telecommunication Goods Wholesaling</t>
  </si>
  <si>
    <t>3494</t>
  </si>
  <si>
    <t>Other Electrical and Electronic Goods Wholesaling</t>
  </si>
  <si>
    <t>3499</t>
  </si>
  <si>
    <t>Other Machinery and Equipment Wholesaling n.e.c.</t>
  </si>
  <si>
    <t>35</t>
  </si>
  <si>
    <t>Motor Vehicle and Motor Vehicle Parts Wholesaling</t>
  </si>
  <si>
    <t>350</t>
  </si>
  <si>
    <t>3501</t>
  </si>
  <si>
    <t>Car Wholesaling</t>
  </si>
  <si>
    <t>3502</t>
  </si>
  <si>
    <t>Commercial Vehicle Wholesaling</t>
  </si>
  <si>
    <t>3503</t>
  </si>
  <si>
    <t>Trailer and Other Motor Vehicle Wholesaling</t>
  </si>
  <si>
    <t>3504</t>
  </si>
  <si>
    <t>Motor Vehicle New Parts Wholesaling</t>
  </si>
  <si>
    <t>3505</t>
  </si>
  <si>
    <t>Motor Vehicle Dismantling and Used Parts Wholesaling</t>
  </si>
  <si>
    <t>36</t>
  </si>
  <si>
    <t>Grocery, Liquor and Tobacco Product Wholesaling</t>
  </si>
  <si>
    <t>360</t>
  </si>
  <si>
    <t>3601</t>
  </si>
  <si>
    <t>General Line Grocery Wholesaling</t>
  </si>
  <si>
    <t>3602</t>
  </si>
  <si>
    <t>Meat, Poultry and Smallgoods Wholesaling</t>
  </si>
  <si>
    <t>3603</t>
  </si>
  <si>
    <t>Dairy Produce Wholesaling</t>
  </si>
  <si>
    <t>3604</t>
  </si>
  <si>
    <t>Fish and Seafood Wholesaling</t>
  </si>
  <si>
    <t>3605</t>
  </si>
  <si>
    <t>Fruit and Vegetable Wholesaling</t>
  </si>
  <si>
    <t>3606</t>
  </si>
  <si>
    <t>Liquor and Tobacco Product Wholesaling</t>
  </si>
  <si>
    <t>3609</t>
  </si>
  <si>
    <t>Other Grocery Wholesaling</t>
  </si>
  <si>
    <t>37</t>
  </si>
  <si>
    <t>Other Goods Wholesaling</t>
  </si>
  <si>
    <t>371</t>
  </si>
  <si>
    <t>Textile, Clothing and Footwear Wholesaling</t>
  </si>
  <si>
    <t>3711</t>
  </si>
  <si>
    <t>Textile Product Wholesaling</t>
  </si>
  <si>
    <t>3712</t>
  </si>
  <si>
    <t>Clothing and Footwear Wholesaling</t>
  </si>
  <si>
    <t>372</t>
  </si>
  <si>
    <t>Pharmaceutical and Toiletry Goods Wholesaling</t>
  </si>
  <si>
    <t>3720</t>
  </si>
  <si>
    <t>373</t>
  </si>
  <si>
    <t>Furniture, Floor Covering and Other Goods Wholesaling</t>
  </si>
  <si>
    <t>3731</t>
  </si>
  <si>
    <t>Furniture and Floor Covering Wholesaling</t>
  </si>
  <si>
    <t>3732</t>
  </si>
  <si>
    <t>Jewellery and Watch Wholesaling</t>
  </si>
  <si>
    <t>3733</t>
  </si>
  <si>
    <t>Kitchen and Diningware Wholesaling</t>
  </si>
  <si>
    <t>3734</t>
  </si>
  <si>
    <t>Toy and Sporting Goods Wholesaling</t>
  </si>
  <si>
    <t>3735</t>
  </si>
  <si>
    <t>Book and Magazine Wholesaling</t>
  </si>
  <si>
    <t>3736</t>
  </si>
  <si>
    <t>Paper Product Wholesaling</t>
  </si>
  <si>
    <t>3739</t>
  </si>
  <si>
    <t>Other Goods Wholesaling n.e.c.</t>
  </si>
  <si>
    <t>38</t>
  </si>
  <si>
    <t>Commission-Based Wholesaling</t>
  </si>
  <si>
    <t>380</t>
  </si>
  <si>
    <t>3800</t>
  </si>
  <si>
    <t>Retail Trade</t>
  </si>
  <si>
    <t>39</t>
  </si>
  <si>
    <t>Motor Vehicle and Motor Vehicle Parts Retailing</t>
  </si>
  <si>
    <t>391</t>
  </si>
  <si>
    <t>Motor Vehicle Retailing</t>
  </si>
  <si>
    <t>3911</t>
  </si>
  <si>
    <t>Car Retailing</t>
  </si>
  <si>
    <t>3912</t>
  </si>
  <si>
    <t>Motor Cycle Retailing</t>
  </si>
  <si>
    <t>3913</t>
  </si>
  <si>
    <t>Trailer and Other Motor Vehicle Retailing</t>
  </si>
  <si>
    <t>392</t>
  </si>
  <si>
    <t>Motor Vehicle Parts and Tyre Retailing</t>
  </si>
  <si>
    <t>3921</t>
  </si>
  <si>
    <t>Motor Vehicle Parts Retailing</t>
  </si>
  <si>
    <t>3922</t>
  </si>
  <si>
    <t>Tyre Retailing</t>
  </si>
  <si>
    <t>40</t>
  </si>
  <si>
    <t>Fuel Retailing</t>
  </si>
  <si>
    <t>400</t>
  </si>
  <si>
    <t>4000</t>
  </si>
  <si>
    <t>41</t>
  </si>
  <si>
    <t>Food Retailing</t>
  </si>
  <si>
    <t>411</t>
  </si>
  <si>
    <t>Supermarket and Grocery Stores</t>
  </si>
  <si>
    <t>4110</t>
  </si>
  <si>
    <t>412</t>
  </si>
  <si>
    <t>Specialised Food Retailing</t>
  </si>
  <si>
    <t>4121</t>
  </si>
  <si>
    <t>Fresh Meat, Fish and Poultry Retailing</t>
  </si>
  <si>
    <t>4122</t>
  </si>
  <si>
    <t>Fruit and Vegetable Retailing</t>
  </si>
  <si>
    <t>4123</t>
  </si>
  <si>
    <t>Liquor Retailing</t>
  </si>
  <si>
    <t>4129</t>
  </si>
  <si>
    <t>Other Specialised Food Retailing</t>
  </si>
  <si>
    <t>42</t>
  </si>
  <si>
    <t>Other Store-Based Retailing</t>
  </si>
  <si>
    <t>421</t>
  </si>
  <si>
    <t>Furniture, Floor Coverings, Houseware and Textile Goods Retailing</t>
  </si>
  <si>
    <t>4211</t>
  </si>
  <si>
    <t>Furniture Retailing</t>
  </si>
  <si>
    <t>4212</t>
  </si>
  <si>
    <t>Floor Coverings Retailing</t>
  </si>
  <si>
    <t>4213</t>
  </si>
  <si>
    <t>Houseware Retailing</t>
  </si>
  <si>
    <t>4214</t>
  </si>
  <si>
    <t>Manchester and Other Textile Goods Retailing</t>
  </si>
  <si>
    <t>422</t>
  </si>
  <si>
    <t>Electrical and Electronic Goods Retailing</t>
  </si>
  <si>
    <t>4221</t>
  </si>
  <si>
    <t>Electrical, Electronic and Gas Appliance Retailing</t>
  </si>
  <si>
    <t>4222</t>
  </si>
  <si>
    <t>Computer and Computer Peripheral Retailing</t>
  </si>
  <si>
    <t>4229</t>
  </si>
  <si>
    <t>Other Electrical and Electronic Goods Retailing</t>
  </si>
  <si>
    <t>423</t>
  </si>
  <si>
    <t>Hardware, Building and Garden Supplies Retailing</t>
  </si>
  <si>
    <t>4231</t>
  </si>
  <si>
    <t>Hardware and Building Supplies Retailing</t>
  </si>
  <si>
    <t>4232</t>
  </si>
  <si>
    <t>Garden Supplies Retailing</t>
  </si>
  <si>
    <t>424</t>
  </si>
  <si>
    <t>Recreational Goods Retailing</t>
  </si>
  <si>
    <t>4241</t>
  </si>
  <si>
    <t>Sport and Camping Equipment Retailing</t>
  </si>
  <si>
    <t>4242</t>
  </si>
  <si>
    <t>Entertainment Media Retailing</t>
  </si>
  <si>
    <t>4243</t>
  </si>
  <si>
    <t>Toy and Game Retailing</t>
  </si>
  <si>
    <t>4244</t>
  </si>
  <si>
    <t>Newspaper and Book Retailing</t>
  </si>
  <si>
    <t>4245</t>
  </si>
  <si>
    <t>Marine Equipment Retailing</t>
  </si>
  <si>
    <t>425</t>
  </si>
  <si>
    <t>Clothing, Footwear and Personal Accessory Retailing</t>
  </si>
  <si>
    <t>4251</t>
  </si>
  <si>
    <t>Clothing Retailing</t>
  </si>
  <si>
    <t>4252</t>
  </si>
  <si>
    <t>Footwear Retailing</t>
  </si>
  <si>
    <t>4253</t>
  </si>
  <si>
    <t>Watch and Jewellery Retailing</t>
  </si>
  <si>
    <t>4259</t>
  </si>
  <si>
    <t>Other Personal Accessory Retailing</t>
  </si>
  <si>
    <t>426</t>
  </si>
  <si>
    <t>Department Stores</t>
  </si>
  <si>
    <t>4260</t>
  </si>
  <si>
    <t>427</t>
  </si>
  <si>
    <t>Pharmaceutical and Other Store-Based Retailing</t>
  </si>
  <si>
    <t>4271</t>
  </si>
  <si>
    <t>Pharmaceutical, Cosmetic and Toiletry Goods Retailing</t>
  </si>
  <si>
    <t>4272</t>
  </si>
  <si>
    <t>Stationery Goods Retailing</t>
  </si>
  <si>
    <t>4273</t>
  </si>
  <si>
    <t>Antique and Used Goods Retailing</t>
  </si>
  <si>
    <t>4274</t>
  </si>
  <si>
    <t>Flower Retailing</t>
  </si>
  <si>
    <t>4279</t>
  </si>
  <si>
    <t>Other Store-Based Retailing n.e.c.</t>
  </si>
  <si>
    <t>43</t>
  </si>
  <si>
    <t>Non-Store Retailing and Retail Commission-Based Buying and/or Selling</t>
  </si>
  <si>
    <t>431</t>
  </si>
  <si>
    <t>Non-Store Retailing</t>
  </si>
  <si>
    <t>4310</t>
  </si>
  <si>
    <t>432</t>
  </si>
  <si>
    <t>Retail Commission-Based Buying and/or Selling</t>
  </si>
  <si>
    <t>4320</t>
  </si>
  <si>
    <t>H</t>
  </si>
  <si>
    <t>Accommodation and Food Services</t>
  </si>
  <si>
    <t>44</t>
  </si>
  <si>
    <t>Accommodation</t>
  </si>
  <si>
    <t>440</t>
  </si>
  <si>
    <t>4400</t>
  </si>
  <si>
    <t>45</t>
  </si>
  <si>
    <t>Food and Beverage Services</t>
  </si>
  <si>
    <t>451</t>
  </si>
  <si>
    <t>Cafes, Restaurants and Takeaway Food Services</t>
  </si>
  <si>
    <t>4511</t>
  </si>
  <si>
    <t>Cafes and Restaurants</t>
  </si>
  <si>
    <t>4512</t>
  </si>
  <si>
    <t>Takeaway Food Services</t>
  </si>
  <si>
    <t>4513</t>
  </si>
  <si>
    <t>Catering Services</t>
  </si>
  <si>
    <t>452</t>
  </si>
  <si>
    <t>Pubs, Taverns and Bars</t>
  </si>
  <si>
    <t>4520</t>
  </si>
  <si>
    <t>453</t>
  </si>
  <si>
    <t>Clubs (Hospitality)</t>
  </si>
  <si>
    <t>4530</t>
  </si>
  <si>
    <t>I</t>
  </si>
  <si>
    <t>Transport, Postal and Warehousing</t>
  </si>
  <si>
    <t>46</t>
  </si>
  <si>
    <t>Road Transport</t>
  </si>
  <si>
    <t>461</t>
  </si>
  <si>
    <t>Road Freight Transport</t>
  </si>
  <si>
    <t>4610</t>
  </si>
  <si>
    <t>462</t>
  </si>
  <si>
    <t>Road Passenger Transport</t>
  </si>
  <si>
    <t>4621</t>
  </si>
  <si>
    <t>Interurban and Rural Bus Transport</t>
  </si>
  <si>
    <t>4622</t>
  </si>
  <si>
    <t>Urban Bus Transport (Including Tramway)</t>
  </si>
  <si>
    <t>4623</t>
  </si>
  <si>
    <t>Taxi and Other Road Transport</t>
  </si>
  <si>
    <t>47</t>
  </si>
  <si>
    <t>Rail Transport</t>
  </si>
  <si>
    <t>471</t>
  </si>
  <si>
    <t>Rail Freight Transport</t>
  </si>
  <si>
    <t>4710</t>
  </si>
  <si>
    <t>472</t>
  </si>
  <si>
    <t>Rail Passenger Transport</t>
  </si>
  <si>
    <t>4720</t>
  </si>
  <si>
    <t>48</t>
  </si>
  <si>
    <t>Water Transport</t>
  </si>
  <si>
    <t>481</t>
  </si>
  <si>
    <t>Water Freight Transport</t>
  </si>
  <si>
    <t>4810</t>
  </si>
  <si>
    <t>482</t>
  </si>
  <si>
    <t>Water Passenger Transport</t>
  </si>
  <si>
    <t>4820</t>
  </si>
  <si>
    <t>49</t>
  </si>
  <si>
    <t>Air and Space Transport</t>
  </si>
  <si>
    <t>490</t>
  </si>
  <si>
    <t>4900</t>
  </si>
  <si>
    <t>50</t>
  </si>
  <si>
    <t>Other Transport</t>
  </si>
  <si>
    <t>501</t>
  </si>
  <si>
    <t>Scenic and Sightseeing Transport</t>
  </si>
  <si>
    <t>5010</t>
  </si>
  <si>
    <t>502</t>
  </si>
  <si>
    <t>Pipeline and Other Transport</t>
  </si>
  <si>
    <t>5021</t>
  </si>
  <si>
    <t>Pipeline Transport</t>
  </si>
  <si>
    <t>5029</t>
  </si>
  <si>
    <t>Other Transport n.e.c.</t>
  </si>
  <si>
    <t>51</t>
  </si>
  <si>
    <t>Postal and Courier Pick-up and Delivery Services</t>
  </si>
  <si>
    <t>510</t>
  </si>
  <si>
    <t>5101</t>
  </si>
  <si>
    <t>Postal Services</t>
  </si>
  <si>
    <t>5102</t>
  </si>
  <si>
    <t>Courier Pick-up and Delivery Services</t>
  </si>
  <si>
    <t>52</t>
  </si>
  <si>
    <t>Transport Support Services</t>
  </si>
  <si>
    <t>521</t>
  </si>
  <si>
    <t>Water Transport Support Services</t>
  </si>
  <si>
    <t>5211</t>
  </si>
  <si>
    <t>Stevedoring Services</t>
  </si>
  <si>
    <t>5212</t>
  </si>
  <si>
    <t>Port and Water Transport Terminal Operations</t>
  </si>
  <si>
    <t>5219</t>
  </si>
  <si>
    <t>Other Water Transport Support Services</t>
  </si>
  <si>
    <t>522</t>
  </si>
  <si>
    <t>Airport Operations and Other Air Transport Support Services</t>
  </si>
  <si>
    <t>5220</t>
  </si>
  <si>
    <t>529</t>
  </si>
  <si>
    <t>Other Transport Support Services</t>
  </si>
  <si>
    <t>5291</t>
  </si>
  <si>
    <t>Customs Agency Services</t>
  </si>
  <si>
    <t>5292</t>
  </si>
  <si>
    <t>Freight Forwarding Services</t>
  </si>
  <si>
    <t>5299</t>
  </si>
  <si>
    <t>Other Transport Support Services n.e.c.</t>
  </si>
  <si>
    <t>53</t>
  </si>
  <si>
    <t>Warehousing and Storage Services</t>
  </si>
  <si>
    <t>530</t>
  </si>
  <si>
    <t>5301</t>
  </si>
  <si>
    <t>Grain Storage Services</t>
  </si>
  <si>
    <t>5309</t>
  </si>
  <si>
    <t>Other Warehousing and Storage Services</t>
  </si>
  <si>
    <t>J</t>
  </si>
  <si>
    <t>Information Media and Telecommunications</t>
  </si>
  <si>
    <t>54</t>
  </si>
  <si>
    <t>Publishing (except Internet and Music Publishing)</t>
  </si>
  <si>
    <t>541</t>
  </si>
  <si>
    <t>Newspaper, Periodical, Book and Directory Publishing</t>
  </si>
  <si>
    <t>5411</t>
  </si>
  <si>
    <t>Newspaper Publishing</t>
  </si>
  <si>
    <t>5412</t>
  </si>
  <si>
    <t>Magazine and Other Periodical Publishing</t>
  </si>
  <si>
    <t>5413</t>
  </si>
  <si>
    <t>Book Publishing</t>
  </si>
  <si>
    <t>5414</t>
  </si>
  <si>
    <t>Directory and Mailing List Publishing</t>
  </si>
  <si>
    <t>5419</t>
  </si>
  <si>
    <t>Other Publishing (except Software, Music and Internet)</t>
  </si>
  <si>
    <t>542</t>
  </si>
  <si>
    <t>Software Publishing</t>
  </si>
  <si>
    <t>5420</t>
  </si>
  <si>
    <t>55</t>
  </si>
  <si>
    <t>Motion Picture and Sound Recording Activities</t>
  </si>
  <si>
    <t>551</t>
  </si>
  <si>
    <t>Motion Picture and Video Activities</t>
  </si>
  <si>
    <t>5511</t>
  </si>
  <si>
    <t>Motion Picture and Video Production</t>
  </si>
  <si>
    <t>5512</t>
  </si>
  <si>
    <t>Motion Picture and Video Distribution</t>
  </si>
  <si>
    <t>5513</t>
  </si>
  <si>
    <t>Motion Picture Exhibition</t>
  </si>
  <si>
    <t>5514</t>
  </si>
  <si>
    <t>Post-production Services and Other Motion Picture and Video Activities</t>
  </si>
  <si>
    <t>552</t>
  </si>
  <si>
    <t>Sound Recording and Music Publishing</t>
  </si>
  <si>
    <t>5521</t>
  </si>
  <si>
    <t>Music Publishing</t>
  </si>
  <si>
    <t>5522</t>
  </si>
  <si>
    <t>Music and Other Sound Recording Activities</t>
  </si>
  <si>
    <t>56</t>
  </si>
  <si>
    <t>Broadcasting (except Internet)</t>
  </si>
  <si>
    <t>561</t>
  </si>
  <si>
    <t>Radio Broadcasting</t>
  </si>
  <si>
    <t>5610</t>
  </si>
  <si>
    <t>562</t>
  </si>
  <si>
    <t>Television Broadcasting</t>
  </si>
  <si>
    <t>5621</t>
  </si>
  <si>
    <t>Free-to-Air Television Broadcasting</t>
  </si>
  <si>
    <t>5622</t>
  </si>
  <si>
    <t>Cable and Other Subscription Broadcasting</t>
  </si>
  <si>
    <t>57</t>
  </si>
  <si>
    <t>Internet Publishing and Broadcasting</t>
  </si>
  <si>
    <t>570</t>
  </si>
  <si>
    <t>5700</t>
  </si>
  <si>
    <t>58</t>
  </si>
  <si>
    <t>Telecommunications Services</t>
  </si>
  <si>
    <t>580</t>
  </si>
  <si>
    <t>5801</t>
  </si>
  <si>
    <t>Wired Telecommunications Network Operation</t>
  </si>
  <si>
    <t>5802</t>
  </si>
  <si>
    <t>Other Telecommunications Network Operation</t>
  </si>
  <si>
    <t>5809</t>
  </si>
  <si>
    <t>Other Telecommunications Services</t>
  </si>
  <si>
    <t>59</t>
  </si>
  <si>
    <t>Internet Service Providers, Web Search Portals and Data Processing Services</t>
  </si>
  <si>
    <t>591</t>
  </si>
  <si>
    <t>Internet Service Providers and Web Search Portals</t>
  </si>
  <si>
    <t>5910</t>
  </si>
  <si>
    <t>592</t>
  </si>
  <si>
    <t>Data Processing, Web Hosting and Electronic Information Storage Services</t>
  </si>
  <si>
    <t>5921</t>
  </si>
  <si>
    <t>Data Processing and Web Hosting Services</t>
  </si>
  <si>
    <t>5922</t>
  </si>
  <si>
    <t>Electronic Information Storage Services</t>
  </si>
  <si>
    <t>60</t>
  </si>
  <si>
    <t>Library and Other Information Services</t>
  </si>
  <si>
    <t>601</t>
  </si>
  <si>
    <t>Libraries and Archives</t>
  </si>
  <si>
    <t>6010</t>
  </si>
  <si>
    <t>602</t>
  </si>
  <si>
    <t>Other Information Services</t>
  </si>
  <si>
    <t>6020</t>
  </si>
  <si>
    <t>K</t>
  </si>
  <si>
    <t>Financial and Insurance Services</t>
  </si>
  <si>
    <t>62</t>
  </si>
  <si>
    <t>Finance</t>
  </si>
  <si>
    <t>621</t>
  </si>
  <si>
    <t>Central Banking</t>
  </si>
  <si>
    <t>6210</t>
  </si>
  <si>
    <t>622</t>
  </si>
  <si>
    <t>Depository Financial Intermediation</t>
  </si>
  <si>
    <t>6221</t>
  </si>
  <si>
    <t>Banking</t>
  </si>
  <si>
    <t>6222</t>
  </si>
  <si>
    <t>Building Society Operation</t>
  </si>
  <si>
    <t>6223</t>
  </si>
  <si>
    <t>Credit Union Operation</t>
  </si>
  <si>
    <t>6229</t>
  </si>
  <si>
    <t>Other Depository Financial Intermediation</t>
  </si>
  <si>
    <t>623</t>
  </si>
  <si>
    <t>Non-Depository Financing</t>
  </si>
  <si>
    <t>6230</t>
  </si>
  <si>
    <t>624</t>
  </si>
  <si>
    <t>Financial Asset Investing</t>
  </si>
  <si>
    <t>6240</t>
  </si>
  <si>
    <t>63</t>
  </si>
  <si>
    <t>Insurance and Superannuation Funds</t>
  </si>
  <si>
    <t>631</t>
  </si>
  <si>
    <t>Life Insurance</t>
  </si>
  <si>
    <t>6310</t>
  </si>
  <si>
    <t>632</t>
  </si>
  <si>
    <t>Health and General Insurance</t>
  </si>
  <si>
    <t>6321</t>
  </si>
  <si>
    <t>Health Insurance</t>
  </si>
  <si>
    <t>6322</t>
  </si>
  <si>
    <t>General Insurance</t>
  </si>
  <si>
    <t>633</t>
  </si>
  <si>
    <t>Superannuation Funds</t>
  </si>
  <si>
    <t>6330</t>
  </si>
  <si>
    <t>64</t>
  </si>
  <si>
    <t>Auxiliary Finance and Insurance Services</t>
  </si>
  <si>
    <t>641</t>
  </si>
  <si>
    <t>Auxiliary Finance and Investment Services</t>
  </si>
  <si>
    <t>6411</t>
  </si>
  <si>
    <t>Financial Asset Broking Services</t>
  </si>
  <si>
    <t>6419</t>
  </si>
  <si>
    <t>Other Auxiliary Finance and Investment Services</t>
  </si>
  <si>
    <t>642</t>
  </si>
  <si>
    <t>Auxiliary Insurance Services</t>
  </si>
  <si>
    <t>6420</t>
  </si>
  <si>
    <t>L</t>
  </si>
  <si>
    <t>Rental, Hiring and Real Estate Services</t>
  </si>
  <si>
    <t>66</t>
  </si>
  <si>
    <t>Rental and Hiring Services (except Real Estate)</t>
  </si>
  <si>
    <t>661</t>
  </si>
  <si>
    <t>Motor Vehicle and Transport Equipment Rental and Hiring</t>
  </si>
  <si>
    <t>6611</t>
  </si>
  <si>
    <t>Passenger Car Rental and Hiring</t>
  </si>
  <si>
    <t>6619</t>
  </si>
  <si>
    <t>Other Motor Vehicle and Transport Equipment Rental and Hiring</t>
  </si>
  <si>
    <t>662</t>
  </si>
  <si>
    <t>Farm Animal and Bloodstock Leasing</t>
  </si>
  <si>
    <t>6620</t>
  </si>
  <si>
    <t>663</t>
  </si>
  <si>
    <t>Other Goods and Equipment Rental and Hiring</t>
  </si>
  <si>
    <t>6631</t>
  </si>
  <si>
    <t>Heavy Machinery and Scaffolding Rental and Hiring</t>
  </si>
  <si>
    <t>6632</t>
  </si>
  <si>
    <t>Video and Other Electronic Media Rental and Hiring</t>
  </si>
  <si>
    <t>6639</t>
  </si>
  <si>
    <t>Other Goods and Equipment Rental and Hiring n.e.c.</t>
  </si>
  <si>
    <t>664</t>
  </si>
  <si>
    <t>Non-Financial Intangible Assets (Except Copyrights) Leasing</t>
  </si>
  <si>
    <t>6640</t>
  </si>
  <si>
    <t>67</t>
  </si>
  <si>
    <t>Property Operators and Real Estate Services</t>
  </si>
  <si>
    <t>671</t>
  </si>
  <si>
    <t>Property Operators</t>
  </si>
  <si>
    <t>6711</t>
  </si>
  <si>
    <t>Residential Property Operators</t>
  </si>
  <si>
    <t>6712</t>
  </si>
  <si>
    <t>Non-Residential Property Operators</t>
  </si>
  <si>
    <t>672</t>
  </si>
  <si>
    <t>Real Estate Services</t>
  </si>
  <si>
    <t>6720</t>
  </si>
  <si>
    <t>M</t>
  </si>
  <si>
    <t>Professional, Scientific and Technical Services</t>
  </si>
  <si>
    <t>69</t>
  </si>
  <si>
    <t>Professional, Scientific and Technical Services (Except Computer System Design and Related</t>
  </si>
  <si>
    <t>Services)</t>
  </si>
  <si>
    <t>691</t>
  </si>
  <si>
    <t>Scientific Research Services</t>
  </si>
  <si>
    <t>6910</t>
  </si>
  <si>
    <t>692</t>
  </si>
  <si>
    <t>Architectural, Engineering and Technical Services</t>
  </si>
  <si>
    <t>6921</t>
  </si>
  <si>
    <t>Architectural Services</t>
  </si>
  <si>
    <t>6922</t>
  </si>
  <si>
    <t>Surveying and Mapping Services</t>
  </si>
  <si>
    <t>6923</t>
  </si>
  <si>
    <t>Engineering Design and Engineering Consulting Services</t>
  </si>
  <si>
    <t>6924</t>
  </si>
  <si>
    <t>Other Specialised Design Services</t>
  </si>
  <si>
    <t>6925</t>
  </si>
  <si>
    <t>Scientific Testing and Analysis Services</t>
  </si>
  <si>
    <t>693</t>
  </si>
  <si>
    <t>Legal and Accounting Services</t>
  </si>
  <si>
    <t>6931</t>
  </si>
  <si>
    <t>Legal Services</t>
  </si>
  <si>
    <t>6932</t>
  </si>
  <si>
    <t>Accounting Services</t>
  </si>
  <si>
    <t>694</t>
  </si>
  <si>
    <t>Advertising Services</t>
  </si>
  <si>
    <t>6940</t>
  </si>
  <si>
    <t>695</t>
  </si>
  <si>
    <t>Market Research and Statistical Services</t>
  </si>
  <si>
    <t>6950</t>
  </si>
  <si>
    <t>696</t>
  </si>
  <si>
    <t>Management and Related Consulting Services</t>
  </si>
  <si>
    <t>6961</t>
  </si>
  <si>
    <t>Corporate Head Office Management Services</t>
  </si>
  <si>
    <t>6962</t>
  </si>
  <si>
    <t>Management Advice and Related Consulting Services</t>
  </si>
  <si>
    <t>697</t>
  </si>
  <si>
    <t>Veterinary Services</t>
  </si>
  <si>
    <t>6970</t>
  </si>
  <si>
    <t>699</t>
  </si>
  <si>
    <t>Other Professional, Scientific and Technical Services</t>
  </si>
  <si>
    <t>6991</t>
  </si>
  <si>
    <t>Professional Photographic Services</t>
  </si>
  <si>
    <t>6999</t>
  </si>
  <si>
    <t>Other Professional, Scientific and Technical Services n.e.c.</t>
  </si>
  <si>
    <t>70</t>
  </si>
  <si>
    <t>Computer System Design and Related Services</t>
  </si>
  <si>
    <t>700</t>
  </si>
  <si>
    <t>7000</t>
  </si>
  <si>
    <t>N</t>
  </si>
  <si>
    <t>Administrative and Support Services</t>
  </si>
  <si>
    <t>72</t>
  </si>
  <si>
    <t>Administrative Services</t>
  </si>
  <si>
    <t>721</t>
  </si>
  <si>
    <t>Employment Services</t>
  </si>
  <si>
    <t>7211</t>
  </si>
  <si>
    <t>Employment Placement and Recruitment Services</t>
  </si>
  <si>
    <t>7212</t>
  </si>
  <si>
    <t>Labour Supply Services</t>
  </si>
  <si>
    <t>722</t>
  </si>
  <si>
    <t>Travel Agency and Tour Arrangement Services</t>
  </si>
  <si>
    <t>7220</t>
  </si>
  <si>
    <t>729</t>
  </si>
  <si>
    <t>Other Administrative Services</t>
  </si>
  <si>
    <t>7291</t>
  </si>
  <si>
    <t>Office Administrative Services</t>
  </si>
  <si>
    <t>7292</t>
  </si>
  <si>
    <t>Document Preparation Services</t>
  </si>
  <si>
    <t>7293</t>
  </si>
  <si>
    <t>Credit Reporting and Debt Collection Services</t>
  </si>
  <si>
    <t>7294</t>
  </si>
  <si>
    <t>Call Centre Operation</t>
  </si>
  <si>
    <t>7299</t>
  </si>
  <si>
    <t>Other Administrative Services n.e.c.</t>
  </si>
  <si>
    <t>73</t>
  </si>
  <si>
    <t>Building Cleaning, Pest Control and Other Support Services</t>
  </si>
  <si>
    <t>731</t>
  </si>
  <si>
    <t>Building Cleaning, Pest Control and Gardening Services</t>
  </si>
  <si>
    <t>7311</t>
  </si>
  <si>
    <t>Building and Other Industrial Cleaning Services</t>
  </si>
  <si>
    <t>7312</t>
  </si>
  <si>
    <t>Building Pest Control Services</t>
  </si>
  <si>
    <t>7313</t>
  </si>
  <si>
    <t>Gardening Services</t>
  </si>
  <si>
    <t>732</t>
  </si>
  <si>
    <t>Packaging Services</t>
  </si>
  <si>
    <t>7320</t>
  </si>
  <si>
    <t>O</t>
  </si>
  <si>
    <t>Public Administration and Safety</t>
  </si>
  <si>
    <t>75</t>
  </si>
  <si>
    <t>Public Administration</t>
  </si>
  <si>
    <t>751</t>
  </si>
  <si>
    <t>Central Government Administration</t>
  </si>
  <si>
    <t>7510</t>
  </si>
  <si>
    <t>752</t>
  </si>
  <si>
    <t>State Government Administration</t>
  </si>
  <si>
    <t>7520</t>
  </si>
  <si>
    <t>753</t>
  </si>
  <si>
    <t>Local Government Administration</t>
  </si>
  <si>
    <t>7530</t>
  </si>
  <si>
    <t>754</t>
  </si>
  <si>
    <t>Justice</t>
  </si>
  <si>
    <t>7540</t>
  </si>
  <si>
    <t>755</t>
  </si>
  <si>
    <t>Government Representation</t>
  </si>
  <si>
    <t>7551</t>
  </si>
  <si>
    <t>Domestic Government Representation</t>
  </si>
  <si>
    <t>7552</t>
  </si>
  <si>
    <t>Foreign Government Representation</t>
  </si>
  <si>
    <t>76</t>
  </si>
  <si>
    <t>Defence</t>
  </si>
  <si>
    <t>760</t>
  </si>
  <si>
    <t>7600</t>
  </si>
  <si>
    <t>77</t>
  </si>
  <si>
    <t>Public Order, Safety and Regulatory Services</t>
  </si>
  <si>
    <t>771</t>
  </si>
  <si>
    <t>Public Order and Safety Services</t>
  </si>
  <si>
    <t>7711</t>
  </si>
  <si>
    <t>Police Services</t>
  </si>
  <si>
    <t>7712</t>
  </si>
  <si>
    <t>Investigation and Security Services</t>
  </si>
  <si>
    <t>7713</t>
  </si>
  <si>
    <t>Fire Protection and Other Emergency Services</t>
  </si>
  <si>
    <t>7714</t>
  </si>
  <si>
    <t>Correctional and Detention Services</t>
  </si>
  <si>
    <t>7719</t>
  </si>
  <si>
    <t>Other Public Order and Safety Services</t>
  </si>
  <si>
    <t>772</t>
  </si>
  <si>
    <t>Regulatory Services</t>
  </si>
  <si>
    <t>7720</t>
  </si>
  <si>
    <t>P</t>
  </si>
  <si>
    <t>Education and Training</t>
  </si>
  <si>
    <t>80</t>
  </si>
  <si>
    <t>Preschool and School Education</t>
  </si>
  <si>
    <t>801</t>
  </si>
  <si>
    <t>Preschool Education</t>
  </si>
  <si>
    <t>8010</t>
  </si>
  <si>
    <t>802</t>
  </si>
  <si>
    <t>School Education</t>
  </si>
  <si>
    <t>8021</t>
  </si>
  <si>
    <t>Primary Education</t>
  </si>
  <si>
    <t>8022</t>
  </si>
  <si>
    <t>Secondary Education</t>
  </si>
  <si>
    <t>8023</t>
  </si>
  <si>
    <t>Combined Primary and Secondary Education</t>
  </si>
  <si>
    <t>8024</t>
  </si>
  <si>
    <t>Special School Education</t>
  </si>
  <si>
    <t>81</t>
  </si>
  <si>
    <t>Tertiary Education</t>
  </si>
  <si>
    <t>810</t>
  </si>
  <si>
    <t>8101</t>
  </si>
  <si>
    <t>Technical and Vocational Education and Training</t>
  </si>
  <si>
    <t>8102</t>
  </si>
  <si>
    <t>Higher Education</t>
  </si>
  <si>
    <t>82</t>
  </si>
  <si>
    <t>Adult, Community and Other Education</t>
  </si>
  <si>
    <t>821</t>
  </si>
  <si>
    <t>8211</t>
  </si>
  <si>
    <t>Sports and Physical Recreation Instruction</t>
  </si>
  <si>
    <t>8212</t>
  </si>
  <si>
    <t>Arts Education</t>
  </si>
  <si>
    <t>8219</t>
  </si>
  <si>
    <t>Adult, Community and Other Education n.e.c.</t>
  </si>
  <si>
    <t>822</t>
  </si>
  <si>
    <t>Educational Support Services</t>
  </si>
  <si>
    <t>8220</t>
  </si>
  <si>
    <t>Q</t>
  </si>
  <si>
    <t>Health Care and Social Assistance</t>
  </si>
  <si>
    <t>84</t>
  </si>
  <si>
    <t>Hospitals</t>
  </si>
  <si>
    <t>840</t>
  </si>
  <si>
    <t>8401</t>
  </si>
  <si>
    <t>Hospitals (Except Psychiatric Hospitals)</t>
  </si>
  <si>
    <t>8402</t>
  </si>
  <si>
    <t>Psychiatric Hospitals</t>
  </si>
  <si>
    <t>85</t>
  </si>
  <si>
    <t>Medical and Other Health Care Services</t>
  </si>
  <si>
    <t>851</t>
  </si>
  <si>
    <t>Medical Services</t>
  </si>
  <si>
    <t>8511</t>
  </si>
  <si>
    <t>General Practice Medical Services</t>
  </si>
  <si>
    <t>8512</t>
  </si>
  <si>
    <t>Specialist Medical Services</t>
  </si>
  <si>
    <t>852</t>
  </si>
  <si>
    <t>Pathology and Diagnostic Imaging Services</t>
  </si>
  <si>
    <t>8520</t>
  </si>
  <si>
    <t>853</t>
  </si>
  <si>
    <t>Allied Health Services</t>
  </si>
  <si>
    <t>8531</t>
  </si>
  <si>
    <t>Dental Services</t>
  </si>
  <si>
    <t>8532</t>
  </si>
  <si>
    <t>Optometry and Optical Dispensing</t>
  </si>
  <si>
    <t>8533</t>
  </si>
  <si>
    <t>Physiotherapy Services</t>
  </si>
  <si>
    <t>8534</t>
  </si>
  <si>
    <t>Chiropractic and Osteopathic Services</t>
  </si>
  <si>
    <t>8539</t>
  </si>
  <si>
    <t>Other Allied Health Services</t>
  </si>
  <si>
    <t>859</t>
  </si>
  <si>
    <t>Other Health Care Services</t>
  </si>
  <si>
    <t>8591</t>
  </si>
  <si>
    <t>Ambulance Services</t>
  </si>
  <si>
    <t>8599</t>
  </si>
  <si>
    <t>Other Health Care Services n.e.c.</t>
  </si>
  <si>
    <t>86</t>
  </si>
  <si>
    <t>Residential Care Services</t>
  </si>
  <si>
    <t>860</t>
  </si>
  <si>
    <t>8601</t>
  </si>
  <si>
    <t>Aged Care Residential Services</t>
  </si>
  <si>
    <t>8609</t>
  </si>
  <si>
    <t>Other Residential Care Services</t>
  </si>
  <si>
    <t>87</t>
  </si>
  <si>
    <t>Social Assistance Services</t>
  </si>
  <si>
    <t>871</t>
  </si>
  <si>
    <t>Child Care Services</t>
  </si>
  <si>
    <t>8710</t>
  </si>
  <si>
    <t>879</t>
  </si>
  <si>
    <t>Other Social Assistance Services</t>
  </si>
  <si>
    <t>8790</t>
  </si>
  <si>
    <t>R</t>
  </si>
  <si>
    <t>Arts and Recreation Services</t>
  </si>
  <si>
    <t>89</t>
  </si>
  <si>
    <t>Heritage Activities</t>
  </si>
  <si>
    <t>891</t>
  </si>
  <si>
    <t>Museum Operation</t>
  </si>
  <si>
    <t>8910</t>
  </si>
  <si>
    <t>892</t>
  </si>
  <si>
    <t>Parks and Gardens Operations</t>
  </si>
  <si>
    <t>8921</t>
  </si>
  <si>
    <t>Zoological and Botanical Gardens Operation</t>
  </si>
  <si>
    <t>8922</t>
  </si>
  <si>
    <t>Nature Reserves and Conservation Parks Operation</t>
  </si>
  <si>
    <t>90</t>
  </si>
  <si>
    <t>Creative and Performing Arts Activities</t>
  </si>
  <si>
    <t>900</t>
  </si>
  <si>
    <t>9001</t>
  </si>
  <si>
    <t>Performing Arts Operation</t>
  </si>
  <si>
    <t>9002</t>
  </si>
  <si>
    <t>Creative Artists, Musicians, Writers and Performers</t>
  </si>
  <si>
    <t>9003</t>
  </si>
  <si>
    <t>Performing Arts Venue Operation</t>
  </si>
  <si>
    <t>91</t>
  </si>
  <si>
    <t>Sports and Recreation Activities</t>
  </si>
  <si>
    <t>911</t>
  </si>
  <si>
    <t>Sports and Physical Recreation Activities</t>
  </si>
  <si>
    <t>9111</t>
  </si>
  <si>
    <t>Health and Fitness Centres and Gymnasia Operation</t>
  </si>
  <si>
    <t>9112</t>
  </si>
  <si>
    <t>Sports and Physical Recreation Clubs and Sports Professionals</t>
  </si>
  <si>
    <t>9113</t>
  </si>
  <si>
    <t>Sports and Physical Recreation Venues, Grounds and Facilities Operation</t>
  </si>
  <si>
    <t>9114</t>
  </si>
  <si>
    <t>Sports and Physical Recreation Administrative Service</t>
  </si>
  <si>
    <t>912</t>
  </si>
  <si>
    <t>Horse and Dog Racing Activities</t>
  </si>
  <si>
    <t>9121</t>
  </si>
  <si>
    <t>Horse and Dog Racing Administration and Track Operation</t>
  </si>
  <si>
    <t>9129</t>
  </si>
  <si>
    <t>Other Horse and Dog Racing Activities</t>
  </si>
  <si>
    <t>913</t>
  </si>
  <si>
    <t>Amusement and Other Recreation Activities</t>
  </si>
  <si>
    <t>9131</t>
  </si>
  <si>
    <t>Amusement Parks and Centres Operation</t>
  </si>
  <si>
    <t>9139</t>
  </si>
  <si>
    <t>Amusement and Other Recreational Activities n.e.c.</t>
  </si>
  <si>
    <t>92</t>
  </si>
  <si>
    <t>Gambling Activities</t>
  </si>
  <si>
    <t>920</t>
  </si>
  <si>
    <t>9201</t>
  </si>
  <si>
    <t>Casino Operation</t>
  </si>
  <si>
    <t>9202</t>
  </si>
  <si>
    <t>Lottery Operation</t>
  </si>
  <si>
    <t>9209</t>
  </si>
  <si>
    <t>Other Gambling Activities</t>
  </si>
  <si>
    <t>S</t>
  </si>
  <si>
    <t>Other Services</t>
  </si>
  <si>
    <t>94</t>
  </si>
  <si>
    <t>Repair and Maintenance</t>
  </si>
  <si>
    <t>941</t>
  </si>
  <si>
    <t>Automotive Repair and Maintenance</t>
  </si>
  <si>
    <t>9411</t>
  </si>
  <si>
    <t>Automotive Electrical Services</t>
  </si>
  <si>
    <t>9412</t>
  </si>
  <si>
    <t>Automotive Body, Paint and Interior Repair</t>
  </si>
  <si>
    <t>9419</t>
  </si>
  <si>
    <t>Other Automotive Repair and Maintenance</t>
  </si>
  <si>
    <t>942</t>
  </si>
  <si>
    <t>Machinery and Equipment Repair and Maintenance</t>
  </si>
  <si>
    <t>9421</t>
  </si>
  <si>
    <t>Domestic Appliance Repair and Maintenance</t>
  </si>
  <si>
    <t>9422</t>
  </si>
  <si>
    <t>Electronic (except Domestic Appliance) and Precision Equipment Repair</t>
  </si>
  <si>
    <t>9429</t>
  </si>
  <si>
    <t>Other Machinery and Equipment Repair and Maintenance</t>
  </si>
  <si>
    <t>949</t>
  </si>
  <si>
    <t>Other Repair and Maintenance</t>
  </si>
  <si>
    <t>9491</t>
  </si>
  <si>
    <t>Clothing and Footwear Repair</t>
  </si>
  <si>
    <t>9499</t>
  </si>
  <si>
    <t>Other Repair and Maintenance n.e.c.</t>
  </si>
  <si>
    <t>95</t>
  </si>
  <si>
    <t>Personal and Other Services</t>
  </si>
  <si>
    <t>951</t>
  </si>
  <si>
    <t>Personal Care Services</t>
  </si>
  <si>
    <t>9511</t>
  </si>
  <si>
    <t>Hairdressing and Beauty Services</t>
  </si>
  <si>
    <t>9512</t>
  </si>
  <si>
    <t>Diet and Weight Reduction Centre Operation</t>
  </si>
  <si>
    <t>952</t>
  </si>
  <si>
    <t>Funeral, Crematorium and Cemetery Services</t>
  </si>
  <si>
    <t>9520</t>
  </si>
  <si>
    <t>953</t>
  </si>
  <si>
    <t>Other Personal Services</t>
  </si>
  <si>
    <t>9531</t>
  </si>
  <si>
    <t>Laundry and Dry-Cleaning Services</t>
  </si>
  <si>
    <t>9532</t>
  </si>
  <si>
    <t>Photographic Film Processing</t>
  </si>
  <si>
    <t>9533</t>
  </si>
  <si>
    <t>Parking Services</t>
  </si>
  <si>
    <t>9534</t>
  </si>
  <si>
    <t>Brothel Keeping and Prostitution Services</t>
  </si>
  <si>
    <t>9539</t>
  </si>
  <si>
    <t>Other Personal Services n.e.c.</t>
  </si>
  <si>
    <t>954</t>
  </si>
  <si>
    <t>Religious Services</t>
  </si>
  <si>
    <t>9540</t>
  </si>
  <si>
    <t>955</t>
  </si>
  <si>
    <t>Civic, Professional and Other Interest Group Services</t>
  </si>
  <si>
    <t>9551</t>
  </si>
  <si>
    <t>Business and Professional Association Services</t>
  </si>
  <si>
    <t>9552</t>
  </si>
  <si>
    <t>Labour Association Services</t>
  </si>
  <si>
    <t>9559</t>
  </si>
  <si>
    <t>Other Interest Group Services n.e.c.</t>
  </si>
  <si>
    <t>96</t>
  </si>
  <si>
    <t>Private Households Employing Staff and Undifferentiated Goods- and Service-Producing Activities</t>
  </si>
  <si>
    <t>of Households for Own Use</t>
  </si>
  <si>
    <t>960</t>
  </si>
  <si>
    <t>Private Households Employing Staff and Undifferentiated Goods- and</t>
  </si>
  <si>
    <t>Service-Producing Activities of Households for Own Use</t>
  </si>
  <si>
    <t>9601</t>
  </si>
  <si>
    <t>Private Households Employing Staff</t>
  </si>
  <si>
    <t>9602</t>
  </si>
  <si>
    <t>Undifferentiated Goods-Producing Activities of Private Households for Own Use</t>
  </si>
  <si>
    <t>9603</t>
  </si>
  <si>
    <t>Undifferentiated Service-Producing Activities of Private Households for Own Use</t>
  </si>
  <si>
    <t>Manager</t>
  </si>
  <si>
    <t>Perm/Contact/Casual</t>
  </si>
  <si>
    <t>Yes/No</t>
  </si>
  <si>
    <t>CEO</t>
  </si>
  <si>
    <t>FT</t>
  </si>
  <si>
    <t>KMP</t>
  </si>
  <si>
    <t>Contract</t>
  </si>
  <si>
    <t>PT</t>
  </si>
  <si>
    <t>KMP/HOB</t>
  </si>
  <si>
    <t>Casual</t>
  </si>
  <si>
    <t>X</t>
  </si>
  <si>
    <t>HOB</t>
  </si>
  <si>
    <t>SM</t>
  </si>
  <si>
    <t>OM</t>
  </si>
  <si>
    <t xml:space="preserve">Levels to CEO/head of business </t>
  </si>
  <si>
    <t>Occupational Code</t>
  </si>
  <si>
    <t xml:space="preserve">Industry </t>
  </si>
  <si>
    <t>61</t>
  </si>
  <si>
    <t>65</t>
  </si>
  <si>
    <t>68</t>
  </si>
  <si>
    <t>71</t>
  </si>
  <si>
    <t>74</t>
  </si>
  <si>
    <t>78</t>
  </si>
  <si>
    <t>79</t>
  </si>
  <si>
    <t>83</t>
  </si>
  <si>
    <t>88</t>
  </si>
  <si>
    <t>93</t>
  </si>
  <si>
    <t xml:space="preserve">Employment Status </t>
  </si>
  <si>
    <t>Summary Details</t>
  </si>
  <si>
    <t>Female</t>
  </si>
  <si>
    <t>Male</t>
  </si>
  <si>
    <t>Non-binary</t>
  </si>
  <si>
    <t>Managers</t>
  </si>
  <si>
    <t>Non-managers</t>
  </si>
  <si>
    <t>Graduates</t>
  </si>
  <si>
    <t>Apprentices</t>
  </si>
  <si>
    <t>Average Total Remuneration</t>
  </si>
  <si>
    <t>Full-time</t>
  </si>
  <si>
    <t>Part-time</t>
  </si>
  <si>
    <t>SUBMISSION SUMMARY</t>
  </si>
  <si>
    <t xml:space="preserve">Base Salary Formula </t>
  </si>
  <si>
    <t xml:space="preserve">OTE(Annual) Formula </t>
  </si>
  <si>
    <t xml:space="preserve">Superannuation (Annual) Formula </t>
  </si>
  <si>
    <t>Fixed Remuneration Formula</t>
  </si>
  <si>
    <t xml:space="preserve">Total Remuneration Formula </t>
  </si>
  <si>
    <t>Date that the employee commenced employment with the organisation (DD/MM/YYYY).
 -  This information is used to calculate annualised amounts for part-year employees</t>
  </si>
  <si>
    <t/>
  </si>
  <si>
    <t>=IF([@[Ordinary Hours]]=0,0,FTEHours*([@[Base Salary (Paid)]])/([@[Ordinary Hours]]*MIN((SnapshotDate-[@[Employee Start Date]]+1)/365.25,1))+[@[Base Salary (Fixed)]])</t>
  </si>
  <si>
    <t>=IF([@[Ordinary Hours]]=0,0,FTEHours*([@[OTE (Paid)]])/([@[Ordinary Hours]]*MIN((SnapshotDate-[@[Employee Start Date]]+1)/365.25,1))+[@[OTE (Fixed)]])</t>
  </si>
  <si>
    <t>=IF(OR([@[Ordinary Hours]]=0,[@[OTE (Paid)]]+[@[OTE (Fixed)]]=0),0,([@[OTE (Paid)]]/([@[OTE (Paid)]]+[@[OTE (Fixed)]]))*[@[Super (Fixed)]]*(FTEHours /([@[Ordinary Hours]]*MIN((Explanation!$D$3-[@[Employee Start Date]]+1)/365.25,1)))+([@[OTE (Fixed)]]/([@[OTE (Paid)]]+[@[OTE (Fixed)]]))*[@[Super (Fixed)]])</t>
  </si>
  <si>
    <t>=[@[Allowances (Fixed)]]+[@[Fringe Benefits]]+[@ESS]+[@[OTE (Fixed)]]</t>
  </si>
  <si>
    <t>=[@[OTE (Annual)]]+[@[Superannuation (Annual)]]+[@[Fixed Remuneration]]</t>
  </si>
  <si>
    <t>Annualised Full Time Equivalent [Calculated Field]</t>
  </si>
  <si>
    <t>Base Salary determined on a pro rata basis (proportional to the full time ordinary hours of work). Must be at least $0</t>
  </si>
  <si>
    <t>Base Salary determined on a fixed basis (not proportional to the full time ordinary hours of work). Must be at least $0</t>
  </si>
  <si>
    <t>Portion of the total Ordinary Time Earnings on the STP file made on a pro rata basis (proportional to the full time ordinary hours of work) for the past 12 months up to the snapshot date. Must be at least $0</t>
  </si>
  <si>
    <t>Portion of the Ordinary Time Earnings on the STP file paid on a fixed basis (not proportional to the full time ordinary hours of work) for the past 12 months up to the snapshot date. Must be at least $0</t>
  </si>
  <si>
    <t>Portion of the total Superannuation paid  for OTE paid on a pro rata basis (proportional to the full time ordinary hours of work)  for the past 12 months up to the snapshot date. Must be at least $0</t>
  </si>
  <si>
    <t>The total allowances paid to the employee on the STP file for the past 12 months up to the snapshot date. Must be at least $0</t>
  </si>
  <si>
    <t>Total reportable fringe benefits received by the employee on the STP file for the past 12 months up to the snapshot date. Must be at least $0</t>
  </si>
  <si>
    <t>Total vested income received by the employee from employee share schemes for the past 12 months up to the snapshot date. Must be at least $0</t>
  </si>
  <si>
    <t>Base Salary Only $, excluding superannuation &amp; other payments)
Important: amounts in this column must be converted to annualised and full-time equivalent amounts.</t>
  </si>
  <si>
    <t>Annualised Ordinary Time Earnings OTE (Paid) pro rata payment based on the employee's ordinary hours of work and commencement date if employee started within 12 months before snapshot date + OTE (Fixed) remuneration.</t>
  </si>
  <si>
    <t>The superannuation on pro rata OTE annualised (as per employee ordinary hours of work and commencement date if employee started within 12 months before snapshot date) + superannuation on OTE fixed payment.</t>
  </si>
  <si>
    <t>Total Fixed Remuneration $, either regular or non-regular.
Fixed (or non-pro-rata) amounts must be reported as actual amount paid to employee.
Fixed Payment = Allowances (Fixed) + Reportable Fringe Benefits + Employee Share Scheme Vested Shares.</t>
  </si>
  <si>
    <r>
      <t xml:space="preserve">Indicate postcode of employee's primary place of work location (e.g. office, retail store or warehouse).
If the employee primarily works from home, it should be the postcode of their home (as this is their office).
</t>
    </r>
    <r>
      <rPr>
        <b/>
        <sz val="10"/>
        <color theme="1"/>
        <rFont val="Arial"/>
        <family val="2"/>
      </rPr>
      <t>Note:</t>
    </r>
    <r>
      <rPr>
        <sz val="10"/>
        <color theme="1"/>
        <rFont val="Arial"/>
        <family val="2"/>
      </rPr>
      <t xml:space="preserve"> This is </t>
    </r>
    <r>
      <rPr>
        <i/>
        <sz val="10"/>
        <color theme="1"/>
        <rFont val="Arial"/>
        <family val="2"/>
      </rPr>
      <t>optional</t>
    </r>
    <r>
      <rPr>
        <sz val="10"/>
        <color theme="1"/>
        <rFont val="Arial"/>
        <family val="2"/>
      </rPr>
      <t xml:space="preserve"> for 2020-21.</t>
    </r>
  </si>
  <si>
    <r>
      <t xml:space="preserve">Indicate the year of birth for each employee.
</t>
    </r>
    <r>
      <rPr>
        <b/>
        <sz val="10"/>
        <color theme="1"/>
        <rFont val="Arial"/>
        <family val="2"/>
      </rPr>
      <t>Note:</t>
    </r>
    <r>
      <rPr>
        <sz val="10"/>
        <color theme="1"/>
        <rFont val="Arial"/>
        <family val="2"/>
      </rPr>
      <t xml:space="preserve"> This is </t>
    </r>
    <r>
      <rPr>
        <i/>
        <sz val="10"/>
        <color theme="1"/>
        <rFont val="Arial"/>
        <family val="2"/>
      </rPr>
      <t>optional</t>
    </r>
    <r>
      <rPr>
        <sz val="10"/>
        <color theme="1"/>
        <rFont val="Arial"/>
        <family val="2"/>
      </rPr>
      <t xml:space="preserve"> for 2020-21.</t>
    </r>
  </si>
  <si>
    <t>Data Dictonairy for the 'Upload tab'</t>
  </si>
  <si>
    <t>Upload Validation List</t>
  </si>
  <si>
    <t>Code</t>
  </si>
  <si>
    <t>Name</t>
  </si>
  <si>
    <t>0001</t>
  </si>
  <si>
    <t>0011</t>
  </si>
  <si>
    <t>Chief Executives, General Managers And Legislators</t>
  </si>
  <si>
    <t>Chief Executives And Managing Directors</t>
  </si>
  <si>
    <t>1</t>
  </si>
  <si>
    <t>0012</t>
  </si>
  <si>
    <t>Farmers And Farm Managers</t>
  </si>
  <si>
    <t>Mixed Crop And Livestock Farmers</t>
  </si>
  <si>
    <t>0013</t>
  </si>
  <si>
    <t>Advertising, Public Relations And Sales Managers</t>
  </si>
  <si>
    <t>1321</t>
  </si>
  <si>
    <t>1322</t>
  </si>
  <si>
    <t>1323</t>
  </si>
  <si>
    <t>1324</t>
  </si>
  <si>
    <t>Policy And Planning Managers</t>
  </si>
  <si>
    <t>1325</t>
  </si>
  <si>
    <t>Research And Development Managers</t>
  </si>
  <si>
    <t>Construction, Distribution And Production Managers</t>
  </si>
  <si>
    <t>Importers, Exporters And Wholesalers</t>
  </si>
  <si>
    <t>1335</t>
  </si>
  <si>
    <t>1336</t>
  </si>
  <si>
    <t>Supply And Distribution Managers</t>
  </si>
  <si>
    <t>Education, Health And Welfare Services Managers</t>
  </si>
  <si>
    <t>1341</t>
  </si>
  <si>
    <t>1342</t>
  </si>
  <si>
    <t>Health And Welfare Services Managers</t>
  </si>
  <si>
    <t>1343</t>
  </si>
  <si>
    <t>1344</t>
  </si>
  <si>
    <t>Ict Managers</t>
  </si>
  <si>
    <t>1391</t>
  </si>
  <si>
    <t>1392</t>
  </si>
  <si>
    <t>Senior Non-Commissioned Defence Force Members</t>
  </si>
  <si>
    <t>1399</t>
  </si>
  <si>
    <t>0014</t>
  </si>
  <si>
    <t>Hospitality, Retail And Service Managers</t>
  </si>
  <si>
    <t>Accommodation And Hospitality Managers</t>
  </si>
  <si>
    <t>Cafe And Restaurant Managers</t>
  </si>
  <si>
    <t>2</t>
  </si>
  <si>
    <t>Caravan Park And Camping Ground Managers</t>
  </si>
  <si>
    <t>Hotel And Motel Managers</t>
  </si>
  <si>
    <t>1414</t>
  </si>
  <si>
    <t>1419</t>
  </si>
  <si>
    <t>Other Accommodation And Hospitality Managers</t>
  </si>
  <si>
    <t>1421</t>
  </si>
  <si>
    <t>Miscellaneous Hospitality, Retail And Service Managers</t>
  </si>
  <si>
    <t>Amusement, Fitness And Sports Centre Managers</t>
  </si>
  <si>
    <t>Call Or Contact Centre And Customer Service Managers</t>
  </si>
  <si>
    <t>Conference And Event Organisers</t>
  </si>
  <si>
    <t>Other Hospitality, Retail And Service Managers</t>
  </si>
  <si>
    <t>0002</t>
  </si>
  <si>
    <t>Professionals</t>
  </si>
  <si>
    <t>0021</t>
  </si>
  <si>
    <t>Arts And Media Professionals</t>
  </si>
  <si>
    <t>0211</t>
  </si>
  <si>
    <t>2111</t>
  </si>
  <si>
    <t>Actors, Dancers And Other Entertainers</t>
  </si>
  <si>
    <t>2112</t>
  </si>
  <si>
    <t>2113</t>
  </si>
  <si>
    <t>2114</t>
  </si>
  <si>
    <t>Visual Arts And Crafts Professionals</t>
  </si>
  <si>
    <t>0212</t>
  </si>
  <si>
    <t>Artistic Directors, And Media Producers And Presenters</t>
  </si>
  <si>
    <t>Authors, And Book And Script Editors</t>
  </si>
  <si>
    <t>2123</t>
  </si>
  <si>
    <t>Film, Television, Radio And Stage Directors</t>
  </si>
  <si>
    <t>2124</t>
  </si>
  <si>
    <t>Journalists And Other Writers</t>
  </si>
  <si>
    <t>0022</t>
  </si>
  <si>
    <t>Business, Human Resource And Marketing Professionals</t>
  </si>
  <si>
    <t>0221</t>
  </si>
  <si>
    <t>Accountants, Auditors And Company Secretaries</t>
  </si>
  <si>
    <t>2211</t>
  </si>
  <si>
    <t>2212</t>
  </si>
  <si>
    <t>Auditors, Company Secretaries And Corporate Treasurers</t>
  </si>
  <si>
    <t>0222</t>
  </si>
  <si>
    <t>Financial Brokers And Dealers, And Investment Advisers</t>
  </si>
  <si>
    <t>Financial Investment Advisers And Managers</t>
  </si>
  <si>
    <t>0223</t>
  </si>
  <si>
    <t>Human Resource And Training Professionals</t>
  </si>
  <si>
    <t>2232</t>
  </si>
  <si>
    <t>Ict Trainers</t>
  </si>
  <si>
    <t>2233</t>
  </si>
  <si>
    <t>Training And Development Professionals</t>
  </si>
  <si>
    <t>0224</t>
  </si>
  <si>
    <t>Information And Organisation Professionals</t>
  </si>
  <si>
    <t>2241</t>
  </si>
  <si>
    <t>Actuaries, Mathematicians And Statisticians</t>
  </si>
  <si>
    <t>2242</t>
  </si>
  <si>
    <t>Archivists, Curators And Records Managers</t>
  </si>
  <si>
    <t>2243</t>
  </si>
  <si>
    <t>2244</t>
  </si>
  <si>
    <t>Intelligence And Policy Analysts</t>
  </si>
  <si>
    <t>2245</t>
  </si>
  <si>
    <t>Land Economists And Valuers</t>
  </si>
  <si>
    <t>2246</t>
  </si>
  <si>
    <t>2247</t>
  </si>
  <si>
    <t>Management And Organisation Analysts</t>
  </si>
  <si>
    <t>2249</t>
  </si>
  <si>
    <t>Other Information And Organisation Professionals</t>
  </si>
  <si>
    <t>0225</t>
  </si>
  <si>
    <t>Sales, Marketing And Public Relations Professionals</t>
  </si>
  <si>
    <t>2251</t>
  </si>
  <si>
    <t>Advertising And Marketing Professionals</t>
  </si>
  <si>
    <t>2252</t>
  </si>
  <si>
    <t>Ict Sales Professionals</t>
  </si>
  <si>
    <t>2253</t>
  </si>
  <si>
    <t>2254</t>
  </si>
  <si>
    <t>0023</t>
  </si>
  <si>
    <t>Design, Engineering, Science And Transport Professionals</t>
  </si>
  <si>
    <t>0231</t>
  </si>
  <si>
    <t>Air And Marine Transport Professionals</t>
  </si>
  <si>
    <t>0232</t>
  </si>
  <si>
    <t>Architects, Designers, Planners And Surveyors</t>
  </si>
  <si>
    <t>2321</t>
  </si>
  <si>
    <t>Architects And Landscape Architects</t>
  </si>
  <si>
    <t>2322</t>
  </si>
  <si>
    <t>Surveyors And Spatial Scientists</t>
  </si>
  <si>
    <t>2323</t>
  </si>
  <si>
    <t>Fashion, Industrial And Jewellery Designers</t>
  </si>
  <si>
    <t>2324</t>
  </si>
  <si>
    <t>Graphic And Web Designers, And Illustrators</t>
  </si>
  <si>
    <t>2325</t>
  </si>
  <si>
    <t>2326</t>
  </si>
  <si>
    <t>Urban And Regional Planners</t>
  </si>
  <si>
    <t>0233</t>
  </si>
  <si>
    <t>2331</t>
  </si>
  <si>
    <t>Chemical And Materials Engineers</t>
  </si>
  <si>
    <t>2332</t>
  </si>
  <si>
    <t>2333</t>
  </si>
  <si>
    <t>2334</t>
  </si>
  <si>
    <t>2335</t>
  </si>
  <si>
    <t>Industrial, Mechanical And Production Engineers</t>
  </si>
  <si>
    <t>2336</t>
  </si>
  <si>
    <t>2339</t>
  </si>
  <si>
    <t>0234</t>
  </si>
  <si>
    <t>Natural And Physical Science Professionals</t>
  </si>
  <si>
    <t>2341</t>
  </si>
  <si>
    <t>Agricultural And Forestry Scientists</t>
  </si>
  <si>
    <t>2342</t>
  </si>
  <si>
    <t>Chemists, And Food And Wine Scientists</t>
  </si>
  <si>
    <t>2343</t>
  </si>
  <si>
    <t>2344</t>
  </si>
  <si>
    <t>Geologists And Geophysicists</t>
  </si>
  <si>
    <t>2345</t>
  </si>
  <si>
    <t>2346</t>
  </si>
  <si>
    <t>2347</t>
  </si>
  <si>
    <t>2349</t>
  </si>
  <si>
    <t>Other Natural And Physical Science Professionals</t>
  </si>
  <si>
    <t>0024</t>
  </si>
  <si>
    <t>0241</t>
  </si>
  <si>
    <t>Early Childhood (Pre-Primary School) Teachers</t>
  </si>
  <si>
    <t>2413</t>
  </si>
  <si>
    <t>Middle School Teachers (Aus) / Intermediate School Teachers (Nz)</t>
  </si>
  <si>
    <t>2414</t>
  </si>
  <si>
    <t>2415</t>
  </si>
  <si>
    <t>0242</t>
  </si>
  <si>
    <t>University Lecturers And Tutors</t>
  </si>
  <si>
    <t>Vocational Education Teachers (Aus) / Polytechnic Teachers (Nz)</t>
  </si>
  <si>
    <t>0249</t>
  </si>
  <si>
    <t>Education Advisers And Reviewers</t>
  </si>
  <si>
    <t>2492</t>
  </si>
  <si>
    <t>Private Tutors And Teachers</t>
  </si>
  <si>
    <t>2493</t>
  </si>
  <si>
    <t>Teachers Of English To Speakers Of Other Languages</t>
  </si>
  <si>
    <t>0025</t>
  </si>
  <si>
    <t>0251</t>
  </si>
  <si>
    <t>Health Diagnostic And Promotion Professionals</t>
  </si>
  <si>
    <t>Occupational And Environmental Health Professionals</t>
  </si>
  <si>
    <t>2514</t>
  </si>
  <si>
    <t>Optometrists And Orthoptists</t>
  </si>
  <si>
    <t>2515</t>
  </si>
  <si>
    <t>Other Health Diagnostic And Promotion Professionals</t>
  </si>
  <si>
    <t>0252</t>
  </si>
  <si>
    <t>2521</t>
  </si>
  <si>
    <t>Chiropractors And Osteopaths</t>
  </si>
  <si>
    <t>2522</t>
  </si>
  <si>
    <t>2523</t>
  </si>
  <si>
    <t>2524</t>
  </si>
  <si>
    <t>2525</t>
  </si>
  <si>
    <t>2526</t>
  </si>
  <si>
    <t>2527</t>
  </si>
  <si>
    <t>Speech Professionals And Audiologists</t>
  </si>
  <si>
    <t>0253</t>
  </si>
  <si>
    <t>2531</t>
  </si>
  <si>
    <t>2532</t>
  </si>
  <si>
    <t>2533</t>
  </si>
  <si>
    <t>2534</t>
  </si>
  <si>
    <t>2535</t>
  </si>
  <si>
    <t>2539</t>
  </si>
  <si>
    <t>0254</t>
  </si>
  <si>
    <t>Midwifery And Nursing Professionals</t>
  </si>
  <si>
    <t>2541</t>
  </si>
  <si>
    <t>2542</t>
  </si>
  <si>
    <t>Nurse Educators And Researchers</t>
  </si>
  <si>
    <t>2543</t>
  </si>
  <si>
    <t>2544</t>
  </si>
  <si>
    <t>0026</t>
  </si>
  <si>
    <t>Ict Professionals</t>
  </si>
  <si>
    <t>0261</t>
  </si>
  <si>
    <t>Business And Systems Analysts, And Programmers</t>
  </si>
  <si>
    <t>Ict Business And Systems Analysts</t>
  </si>
  <si>
    <t>Multimedia Specialists And Web Developers</t>
  </si>
  <si>
    <t>2613</t>
  </si>
  <si>
    <t>Software And Applications Programmers</t>
  </si>
  <si>
    <t>0262</t>
  </si>
  <si>
    <t>Database And Systems Administrators, And Ict Security Specialists</t>
  </si>
  <si>
    <t>2621</t>
  </si>
  <si>
    <t>0263</t>
  </si>
  <si>
    <t>Ict Network And Support Professionals</t>
  </si>
  <si>
    <t>2631</t>
  </si>
  <si>
    <t>2632</t>
  </si>
  <si>
    <t>Ict Support And Test Engineers</t>
  </si>
  <si>
    <t>2633</t>
  </si>
  <si>
    <t>0027</t>
  </si>
  <si>
    <t>Legal, Social And Welfare Professionals</t>
  </si>
  <si>
    <t>0271</t>
  </si>
  <si>
    <t>2711</t>
  </si>
  <si>
    <t>2712</t>
  </si>
  <si>
    <t>Judicial And Other Legal Professionals</t>
  </si>
  <si>
    <t>2713</t>
  </si>
  <si>
    <t>0272</t>
  </si>
  <si>
    <t>Social And Welfare Professionals</t>
  </si>
  <si>
    <t>2721</t>
  </si>
  <si>
    <t>2722</t>
  </si>
  <si>
    <t>Ministers Of Religion</t>
  </si>
  <si>
    <t>2723</t>
  </si>
  <si>
    <t>2724</t>
  </si>
  <si>
    <t>2725</t>
  </si>
  <si>
    <t>2726</t>
  </si>
  <si>
    <t>Welfare, Recreation And Community Arts Workers</t>
  </si>
  <si>
    <t>0003</t>
  </si>
  <si>
    <t>Technicians And Trades Workers</t>
  </si>
  <si>
    <t>0031</t>
  </si>
  <si>
    <t>Engineering, Ict And Science Technicians</t>
  </si>
  <si>
    <t>0311</t>
  </si>
  <si>
    <t>Agricultural, Medical And Science Technicians</t>
  </si>
  <si>
    <t>3111</t>
  </si>
  <si>
    <t>3112</t>
  </si>
  <si>
    <t>3113</t>
  </si>
  <si>
    <t>3114</t>
  </si>
  <si>
    <t>0312</t>
  </si>
  <si>
    <t>Building And Engineering Technicians</t>
  </si>
  <si>
    <t>3121</t>
  </si>
  <si>
    <t>Architectural, Building And Surveying Technicians</t>
  </si>
  <si>
    <t>3122</t>
  </si>
  <si>
    <t>Civil Engineering Draftspersons And Technicians</t>
  </si>
  <si>
    <t>3123</t>
  </si>
  <si>
    <t>Electrical Engineering Draftspersons And Technicians</t>
  </si>
  <si>
    <t>3124</t>
  </si>
  <si>
    <t>Electronic Engineering Draftspersons And Technicians</t>
  </si>
  <si>
    <t>3125</t>
  </si>
  <si>
    <t>Mechanical Engineering Draftspersons And Technicians</t>
  </si>
  <si>
    <t>3126</t>
  </si>
  <si>
    <t>3129</t>
  </si>
  <si>
    <t>Other Building And Engineering Technicians</t>
  </si>
  <si>
    <t>0313</t>
  </si>
  <si>
    <t>Ict And Telecommunications Technicians</t>
  </si>
  <si>
    <t>3131</t>
  </si>
  <si>
    <t>Ict Support Technicians</t>
  </si>
  <si>
    <t>3132</t>
  </si>
  <si>
    <t>0032</t>
  </si>
  <si>
    <t>Automotive And Engineering Trades Workers</t>
  </si>
  <si>
    <t>0321</t>
  </si>
  <si>
    <t>Automotive Electricians And Mechanics</t>
  </si>
  <si>
    <t>3</t>
  </si>
  <si>
    <t>0322</t>
  </si>
  <si>
    <t>Metal Casting, Forging And Finishing Trades Workers</t>
  </si>
  <si>
    <t>Structural Steel And Welding Trades Workers</t>
  </si>
  <si>
    <t>0323</t>
  </si>
  <si>
    <t>Metal Fitters And Machinists</t>
  </si>
  <si>
    <t>Toolmakers And Engineering Patternmakers</t>
  </si>
  <si>
    <t>0324</t>
  </si>
  <si>
    <t>Panelbeaters, And Vehicle Body Builders, Trimmers And Painters</t>
  </si>
  <si>
    <t>Vehicle Body Builders And Trimmers</t>
  </si>
  <si>
    <t>0033</t>
  </si>
  <si>
    <t>0331</t>
  </si>
  <si>
    <t>Bricklayers, And Carpenters And Joiners</t>
  </si>
  <si>
    <t>Bricklayers And Stonemasons</t>
  </si>
  <si>
    <t>Carpenters And Joiners</t>
  </si>
  <si>
    <t>0332</t>
  </si>
  <si>
    <t>Floor Finishers And Painting Trades Workers</t>
  </si>
  <si>
    <t>0333</t>
  </si>
  <si>
    <t>Glaziers, Plasterers And Tilers</t>
  </si>
  <si>
    <t>3333</t>
  </si>
  <si>
    <t>3334</t>
  </si>
  <si>
    <t>Wall And Floor Tilers</t>
  </si>
  <si>
    <t>0334</t>
  </si>
  <si>
    <t>3341</t>
  </si>
  <si>
    <t>0034</t>
  </si>
  <si>
    <t>Electrotechnology And Telecommunications Trades Workers</t>
  </si>
  <si>
    <t>0341</t>
  </si>
  <si>
    <t>0342</t>
  </si>
  <si>
    <t>Electronics And Telecommunications Trades Workers</t>
  </si>
  <si>
    <t>3421</t>
  </si>
  <si>
    <t>Airconditioning And Refrigeration Mechanics</t>
  </si>
  <si>
    <t>3422</t>
  </si>
  <si>
    <t>3423</t>
  </si>
  <si>
    <t>3424</t>
  </si>
  <si>
    <t>0035</t>
  </si>
  <si>
    <t>0351</t>
  </si>
  <si>
    <t>3511</t>
  </si>
  <si>
    <t>Bakers And Pastrycooks</t>
  </si>
  <si>
    <t>3512</t>
  </si>
  <si>
    <t>Butchers And Smallgoods Makers</t>
  </si>
  <si>
    <t>3513</t>
  </si>
  <si>
    <t>3514</t>
  </si>
  <si>
    <t>0036</t>
  </si>
  <si>
    <t>Skilled Animal And Horticultural Workers</t>
  </si>
  <si>
    <t>0361</t>
  </si>
  <si>
    <t>Animal Attendants And Trainers, And Shearers</t>
  </si>
  <si>
    <t>3611</t>
  </si>
  <si>
    <t>Animal Attendants And Trainers</t>
  </si>
  <si>
    <t>3612</t>
  </si>
  <si>
    <t>3613</t>
  </si>
  <si>
    <t>0362</t>
  </si>
  <si>
    <t>3621</t>
  </si>
  <si>
    <t>3622</t>
  </si>
  <si>
    <t>3623</t>
  </si>
  <si>
    <t>3624</t>
  </si>
  <si>
    <t>0039</t>
  </si>
  <si>
    <t>Other Technicians And Trades Workers</t>
  </si>
  <si>
    <t>0391</t>
  </si>
  <si>
    <t>0392</t>
  </si>
  <si>
    <t>Print Finishers And Screen Printers</t>
  </si>
  <si>
    <t>Graphic Pre-Press Trades Workers</t>
  </si>
  <si>
    <t>3923</t>
  </si>
  <si>
    <t>0393</t>
  </si>
  <si>
    <t>Textile, Clothing And Footwear Trades Workers</t>
  </si>
  <si>
    <t>3931</t>
  </si>
  <si>
    <t>Canvas And Leather Goods Makers</t>
  </si>
  <si>
    <t>3932</t>
  </si>
  <si>
    <t>3933</t>
  </si>
  <si>
    <t>0394</t>
  </si>
  <si>
    <t>3941</t>
  </si>
  <si>
    <t>3942</t>
  </si>
  <si>
    <t>Wood Machinists And Other Wood Trades Workers</t>
  </si>
  <si>
    <t>0399</t>
  </si>
  <si>
    <t>Miscellaneous Technicians And Trades Workers</t>
  </si>
  <si>
    <t>3991</t>
  </si>
  <si>
    <t>Boat Builders And Shipwrights</t>
  </si>
  <si>
    <t>3992</t>
  </si>
  <si>
    <t>Chemical, Gas, Petroleum And Power Generation Plant Operators</t>
  </si>
  <si>
    <t>3993</t>
  </si>
  <si>
    <t>Gallery, Library And Museum Technicians</t>
  </si>
  <si>
    <t>3994</t>
  </si>
  <si>
    <t>3995</t>
  </si>
  <si>
    <t>3996</t>
  </si>
  <si>
    <t>3999</t>
  </si>
  <si>
    <t>Other Miscellaneous Technicians And Trades Workers</t>
  </si>
  <si>
    <t>0004</t>
  </si>
  <si>
    <t>Community And Personal Service Workers</t>
  </si>
  <si>
    <t>0041</t>
  </si>
  <si>
    <t>Health And Welfare Support Workers</t>
  </si>
  <si>
    <t>4111</t>
  </si>
  <si>
    <t>Ambulance Officers And Paramedics</t>
  </si>
  <si>
    <t>4112</t>
  </si>
  <si>
    <t>Dental Hygienists, Technicians And Therapists</t>
  </si>
  <si>
    <t>4113</t>
  </si>
  <si>
    <t>4114</t>
  </si>
  <si>
    <t>Enrolled And Mothercraft Nurses</t>
  </si>
  <si>
    <t>4115</t>
  </si>
  <si>
    <t>4116</t>
  </si>
  <si>
    <t>4117</t>
  </si>
  <si>
    <t>0042</t>
  </si>
  <si>
    <t>Carers And Aides</t>
  </si>
  <si>
    <t>0421</t>
  </si>
  <si>
    <t>4</t>
  </si>
  <si>
    <t>0422</t>
  </si>
  <si>
    <t>0423</t>
  </si>
  <si>
    <t>Personal Carers And Assistants</t>
  </si>
  <si>
    <t>Aged And Disabled Carers</t>
  </si>
  <si>
    <t>4233</t>
  </si>
  <si>
    <t>Nursing Support And Personal Care Workers</t>
  </si>
  <si>
    <t>4234</t>
  </si>
  <si>
    <t>0043</t>
  </si>
  <si>
    <t>0431</t>
  </si>
  <si>
    <t>4311</t>
  </si>
  <si>
    <t>Bar Attendants And Baristas</t>
  </si>
  <si>
    <t>4312</t>
  </si>
  <si>
    <t>5</t>
  </si>
  <si>
    <t>4313</t>
  </si>
  <si>
    <t>4314</t>
  </si>
  <si>
    <t>4315</t>
  </si>
  <si>
    <t>4319</t>
  </si>
  <si>
    <t>0044</t>
  </si>
  <si>
    <t>0441</t>
  </si>
  <si>
    <t>Defence Force Members, Fire Fighters And Police</t>
  </si>
  <si>
    <t>4411</t>
  </si>
  <si>
    <t>4412</t>
  </si>
  <si>
    <t>Fire And Emergency Workers</t>
  </si>
  <si>
    <t>4413</t>
  </si>
  <si>
    <t>0442</t>
  </si>
  <si>
    <t>Prison And Security Officers</t>
  </si>
  <si>
    <t>4421</t>
  </si>
  <si>
    <t>4422</t>
  </si>
  <si>
    <t>Security Officers And Guards</t>
  </si>
  <si>
    <t>0045</t>
  </si>
  <si>
    <t>Sports And Personal Service Workers</t>
  </si>
  <si>
    <t>0451</t>
  </si>
  <si>
    <t>Personal Service And Travel Workers</t>
  </si>
  <si>
    <t>4514</t>
  </si>
  <si>
    <t>Gallery, Museum And Tour Guides</t>
  </si>
  <si>
    <t>4515</t>
  </si>
  <si>
    <t>4516</t>
  </si>
  <si>
    <t>Tourism And Travel Advisers</t>
  </si>
  <si>
    <t>4517</t>
  </si>
  <si>
    <t>4518</t>
  </si>
  <si>
    <t>0452</t>
  </si>
  <si>
    <t>Sports And Fitness Workers</t>
  </si>
  <si>
    <t>4521</t>
  </si>
  <si>
    <t>4522</t>
  </si>
  <si>
    <t>4523</t>
  </si>
  <si>
    <t>Sports Coaches, Instructors And Officials</t>
  </si>
  <si>
    <t>4524</t>
  </si>
  <si>
    <t>0005</t>
  </si>
  <si>
    <t>Clerical And Administrative Workers</t>
  </si>
  <si>
    <t>0051</t>
  </si>
  <si>
    <t>Office Managers And Program Administrators</t>
  </si>
  <si>
    <t>0511</t>
  </si>
  <si>
    <t>Contract, Program And Project Administrators</t>
  </si>
  <si>
    <t>5111</t>
  </si>
  <si>
    <t>0512</t>
  </si>
  <si>
    <t>Office And Practice Managers</t>
  </si>
  <si>
    <t>5121</t>
  </si>
  <si>
    <t>5122</t>
  </si>
  <si>
    <t>0052</t>
  </si>
  <si>
    <t>Personal Assistants And Secretaries</t>
  </si>
  <si>
    <t>0053</t>
  </si>
  <si>
    <t>0531</t>
  </si>
  <si>
    <t>5311</t>
  </si>
  <si>
    <t>0532</t>
  </si>
  <si>
    <t>5321</t>
  </si>
  <si>
    <t>0054</t>
  </si>
  <si>
    <t>Inquiry Clerks And Receptionists</t>
  </si>
  <si>
    <t>0541</t>
  </si>
  <si>
    <t>Call Or Contact Centre Information Clerks</t>
  </si>
  <si>
    <t>Call Or Contact Centre Workers</t>
  </si>
  <si>
    <t>0542</t>
  </si>
  <si>
    <t>5421</t>
  </si>
  <si>
    <t>0055</t>
  </si>
  <si>
    <t>0551</t>
  </si>
  <si>
    <t>Accounting Clerks And Bookkeepers</t>
  </si>
  <si>
    <t>0552</t>
  </si>
  <si>
    <t>Financial And Insurance Clerks</t>
  </si>
  <si>
    <t>Credit And Loans Officers (Aus) / Finance Clerks (Nz)</t>
  </si>
  <si>
    <t>5523</t>
  </si>
  <si>
    <t>Insurance, Money Market And Statistical Clerks</t>
  </si>
  <si>
    <t>0056</t>
  </si>
  <si>
    <t>Clerical And Office Support Workers</t>
  </si>
  <si>
    <t>0561</t>
  </si>
  <si>
    <t>5611</t>
  </si>
  <si>
    <t>5612</t>
  </si>
  <si>
    <t>Couriers And Postal Deliverers</t>
  </si>
  <si>
    <t>5613</t>
  </si>
  <si>
    <t>Filing And Registry Clerks</t>
  </si>
  <si>
    <t>5614</t>
  </si>
  <si>
    <t>5615</t>
  </si>
  <si>
    <t>5616</t>
  </si>
  <si>
    <t>5619</t>
  </si>
  <si>
    <t>Other Clerical And Office Support Workers</t>
  </si>
  <si>
    <t>0059</t>
  </si>
  <si>
    <t>Other Clerical And Administrative Workers</t>
  </si>
  <si>
    <t>0591</t>
  </si>
  <si>
    <t>5911</t>
  </si>
  <si>
    <t>Purchasing And Supply Logistics Clerks</t>
  </si>
  <si>
    <t>5912</t>
  </si>
  <si>
    <t>Transport And Despatch Clerks</t>
  </si>
  <si>
    <t>0599</t>
  </si>
  <si>
    <t>Miscellaneous Clerical And Administrative Workers</t>
  </si>
  <si>
    <t>5991</t>
  </si>
  <si>
    <t>Conveyancers And Legal Executives</t>
  </si>
  <si>
    <t>5992</t>
  </si>
  <si>
    <t>Court And Legal Clerks</t>
  </si>
  <si>
    <t>5993</t>
  </si>
  <si>
    <t>5994</t>
  </si>
  <si>
    <t>5995</t>
  </si>
  <si>
    <t>Inspectors And Regulatory Officers</t>
  </si>
  <si>
    <t>5996</t>
  </si>
  <si>
    <t>Insurance Investigators, Loss Adjusters And Risk Surveyors</t>
  </si>
  <si>
    <t>5997</t>
  </si>
  <si>
    <t>5999</t>
  </si>
  <si>
    <t>Other Miscellaneous Clerical And Administrative Workers</t>
  </si>
  <si>
    <t>0006</t>
  </si>
  <si>
    <t>Sales Workers</t>
  </si>
  <si>
    <t>0061</t>
  </si>
  <si>
    <t>Sales Representatives And Agents</t>
  </si>
  <si>
    <t>0611</t>
  </si>
  <si>
    <t>Insurance Agents And Sales Representatives</t>
  </si>
  <si>
    <t>6111</t>
  </si>
  <si>
    <t>Auctioneers, And Stock And Station Agents</t>
  </si>
  <si>
    <t>6112</t>
  </si>
  <si>
    <t>6113</t>
  </si>
  <si>
    <t>0612</t>
  </si>
  <si>
    <t>6121</t>
  </si>
  <si>
    <t>0062</t>
  </si>
  <si>
    <t>Sales Assistants And Salespersons</t>
  </si>
  <si>
    <t>0621</t>
  </si>
  <si>
    <t>6211</t>
  </si>
  <si>
    <t>6212</t>
  </si>
  <si>
    <t>Ict Sales Assistants</t>
  </si>
  <si>
    <t>6213</t>
  </si>
  <si>
    <t>Motor Vehicle And Vehicle Parts Salespersons</t>
  </si>
  <si>
    <t>6214</t>
  </si>
  <si>
    <t>6215</t>
  </si>
  <si>
    <t>6216</t>
  </si>
  <si>
    <t>6217</t>
  </si>
  <si>
    <t>Street Vendors And Related Salespersons</t>
  </si>
  <si>
    <t>6219</t>
  </si>
  <si>
    <t>Other Sales Assistants And Salespersons</t>
  </si>
  <si>
    <t>0063</t>
  </si>
  <si>
    <t>0631</t>
  </si>
  <si>
    <t>Checkout Operators And Office Cashiers</t>
  </si>
  <si>
    <t>6311</t>
  </si>
  <si>
    <t>0639</t>
  </si>
  <si>
    <t>6391</t>
  </si>
  <si>
    <t>Models And Sales Demonstrators</t>
  </si>
  <si>
    <t>6392</t>
  </si>
  <si>
    <t>Retail And Wool Buyers</t>
  </si>
  <si>
    <t>6393</t>
  </si>
  <si>
    <t>6394</t>
  </si>
  <si>
    <t>6395</t>
  </si>
  <si>
    <t>6399</t>
  </si>
  <si>
    <t>0007</t>
  </si>
  <si>
    <t>Machinery Operators And Drivers</t>
  </si>
  <si>
    <t>0071</t>
  </si>
  <si>
    <t>Machine And Stationary Plant Operators</t>
  </si>
  <si>
    <t>0711</t>
  </si>
  <si>
    <t>7111</t>
  </si>
  <si>
    <t>Clay, Concrete, Glass And Stone Processing Machine Operators</t>
  </si>
  <si>
    <t>7112</t>
  </si>
  <si>
    <t>7113</t>
  </si>
  <si>
    <t>Paper And Wood Processing Machine Operators</t>
  </si>
  <si>
    <t>7114</t>
  </si>
  <si>
    <t>Photographic Developers And Printers</t>
  </si>
  <si>
    <t>7115</t>
  </si>
  <si>
    <t>Plastics And Rubber Production Machine Operators</t>
  </si>
  <si>
    <t>7116</t>
  </si>
  <si>
    <t>7117</t>
  </si>
  <si>
    <t>Textile And Footwear Production Machine Operators</t>
  </si>
  <si>
    <t>7119</t>
  </si>
  <si>
    <t>0712</t>
  </si>
  <si>
    <t>7121</t>
  </si>
  <si>
    <t>Crane, Hoist And Lift Operators</t>
  </si>
  <si>
    <t>7122</t>
  </si>
  <si>
    <t>Drillers, Miners And Shot Firers</t>
  </si>
  <si>
    <t>7123</t>
  </si>
  <si>
    <t>7129</t>
  </si>
  <si>
    <t>0072</t>
  </si>
  <si>
    <t>0721</t>
  </si>
  <si>
    <t>Agricultural, Forestry And Horticultural Plant Operators</t>
  </si>
  <si>
    <t>7213</t>
  </si>
  <si>
    <t>7219</t>
  </si>
  <si>
    <t>0073</t>
  </si>
  <si>
    <t>Road And Rail Drivers</t>
  </si>
  <si>
    <t>0731</t>
  </si>
  <si>
    <t>Automobile, Bus And Rail Drivers</t>
  </si>
  <si>
    <t>Bus And Coach Drivers</t>
  </si>
  <si>
    <t>Train And Tram Drivers</t>
  </si>
  <si>
    <t>0732</t>
  </si>
  <si>
    <t>7321</t>
  </si>
  <si>
    <t>0733</t>
  </si>
  <si>
    <t>7331</t>
  </si>
  <si>
    <t>0074</t>
  </si>
  <si>
    <t>0741</t>
  </si>
  <si>
    <t>7411</t>
  </si>
  <si>
    <t>0008</t>
  </si>
  <si>
    <t>Labourers</t>
  </si>
  <si>
    <t>0081</t>
  </si>
  <si>
    <t>Cleaners And Laundry Workers</t>
  </si>
  <si>
    <t>0811</t>
  </si>
  <si>
    <t>8111</t>
  </si>
  <si>
    <t>8112</t>
  </si>
  <si>
    <t>8113</t>
  </si>
  <si>
    <t>8114</t>
  </si>
  <si>
    <t>8115</t>
  </si>
  <si>
    <t>8116</t>
  </si>
  <si>
    <t>0082</t>
  </si>
  <si>
    <t>Construction And Mining Labourers</t>
  </si>
  <si>
    <t>0821</t>
  </si>
  <si>
    <t>Building And Plumbing Labourers</t>
  </si>
  <si>
    <t>8213</t>
  </si>
  <si>
    <t>8214</t>
  </si>
  <si>
    <t>Insulation And Home Improvement Installers</t>
  </si>
  <si>
    <t>8215</t>
  </si>
  <si>
    <t>Paving And Surfacing Labourers</t>
  </si>
  <si>
    <t>8216</t>
  </si>
  <si>
    <t>8217</t>
  </si>
  <si>
    <t>Other Construction And Mining Labourers</t>
  </si>
  <si>
    <t>0083</t>
  </si>
  <si>
    <t>0831</t>
  </si>
  <si>
    <t>8311</t>
  </si>
  <si>
    <t>Food And Drink Factory Workers</t>
  </si>
  <si>
    <t>8312</t>
  </si>
  <si>
    <t>Meat Boners And Slicers, And Slaughterers</t>
  </si>
  <si>
    <t>8313</t>
  </si>
  <si>
    <t>Meat, Poultry And Seafood Process Workers</t>
  </si>
  <si>
    <t>0832</t>
  </si>
  <si>
    <t>Packers And Product Assemblers</t>
  </si>
  <si>
    <t>8321</t>
  </si>
  <si>
    <t>8322</t>
  </si>
  <si>
    <t>0839</t>
  </si>
  <si>
    <t>8391</t>
  </si>
  <si>
    <t>8392</t>
  </si>
  <si>
    <t>Plastics And Rubber Factory Workers</t>
  </si>
  <si>
    <t>8393</t>
  </si>
  <si>
    <t>8394</t>
  </si>
  <si>
    <t>Timber And Wood Process Workers</t>
  </si>
  <si>
    <t>8399</t>
  </si>
  <si>
    <t>0084</t>
  </si>
  <si>
    <t>Farm, Forestry And Garden Workers</t>
  </si>
  <si>
    <t>0841</t>
  </si>
  <si>
    <t>8411</t>
  </si>
  <si>
    <t>8412</t>
  </si>
  <si>
    <t>8413</t>
  </si>
  <si>
    <t>Forestry And Logging Workers</t>
  </si>
  <si>
    <t>8414</t>
  </si>
  <si>
    <t>Garden And Nursery Labourers</t>
  </si>
  <si>
    <t>8415</t>
  </si>
  <si>
    <t>8416</t>
  </si>
  <si>
    <t>Mixed Crop And Livestock Farm Workers</t>
  </si>
  <si>
    <t>8419</t>
  </si>
  <si>
    <t>Other Farm, Forestry And Garden Workers</t>
  </si>
  <si>
    <t>0085</t>
  </si>
  <si>
    <t>0851</t>
  </si>
  <si>
    <t>8513</t>
  </si>
  <si>
    <t>0089</t>
  </si>
  <si>
    <t>0891</t>
  </si>
  <si>
    <t>Freight Handlers And Shelf Fillers</t>
  </si>
  <si>
    <t>8911</t>
  </si>
  <si>
    <t>Freight And Furniture Handlers</t>
  </si>
  <si>
    <t>8912</t>
  </si>
  <si>
    <t>0899</t>
  </si>
  <si>
    <t>8991</t>
  </si>
  <si>
    <t>8992</t>
  </si>
  <si>
    <t>Deck And Fishing Hands</t>
  </si>
  <si>
    <t>8993</t>
  </si>
  <si>
    <t>8994</t>
  </si>
  <si>
    <t>Motor Vehicle Parts And Accessories Fitters</t>
  </si>
  <si>
    <t>8995</t>
  </si>
  <si>
    <t>Printing Assistants And Table Workers</t>
  </si>
  <si>
    <t>8996</t>
  </si>
  <si>
    <t>Recycling And Rubbish Collectors</t>
  </si>
  <si>
    <t>8997</t>
  </si>
  <si>
    <t>8999</t>
  </si>
  <si>
    <t>Division Name</t>
  </si>
  <si>
    <t>Sub-Divison Name</t>
  </si>
  <si>
    <t>Group Name</t>
  </si>
  <si>
    <t>Private Households Employing Staff and Undifferentiated Goods- and Service-Producing Activities of Households for Own Use</t>
  </si>
  <si>
    <t>0000</t>
  </si>
  <si>
    <t>Other</t>
  </si>
  <si>
    <t>Indicate if the employee is either part of a formal graduate or apprentice program:
  G - Graduate (only for employees who are part of a formal graduate program)
  A - Apprentice (not trainees)</t>
  </si>
  <si>
    <t xml:space="preserve">Workplace Profile - Payroll aligned file (+STP) </t>
  </si>
  <si>
    <r>
      <rPr>
        <b/>
        <sz val="12"/>
        <rFont val="Arial"/>
        <family val="2"/>
      </rPr>
      <t xml:space="preserve">About the Workplace Profile
</t>
    </r>
    <r>
      <rPr>
        <sz val="10"/>
        <rFont val="Arial"/>
        <family val="2"/>
      </rPr>
      <t xml:space="preserve">
Your Workplace Profile is a snapshot of your workforce on any one date during the 12-month reporting period. 
For each employee, you will need to report their occupational category, reporting level to the CEO (for managers only), gender, if they are an apprentice or part of a graduate program, their employment status, their ordinary hours worked and their total actual amounts paid. This payroll aligned file (+STP) allows you to copy and paste the total actual amounts paid in a 12-month period.
</t>
    </r>
    <r>
      <rPr>
        <b/>
        <sz val="10"/>
        <rFont val="Arial"/>
        <family val="2"/>
      </rPr>
      <t>Please note:</t>
    </r>
    <r>
      <rPr>
        <sz val="10"/>
        <rFont val="Arial"/>
        <family val="2"/>
      </rPr>
      <t xml:space="preserve">
1. The columns 'Base Salary (Paid)', 'Base Salary (Fixed)' and other payment types data must be based on actual amounts paid in the 12 month period to each employee. You do not need to calculate the annualised amounts in this payroll aligned file. </t>
    </r>
    <r>
      <rPr>
        <b/>
        <sz val="10"/>
        <rFont val="Arial"/>
        <family val="2"/>
      </rPr>
      <t xml:space="preserve">The spreadsheet will calculate the annualised equivalent of the amounts provided. </t>
    </r>
    <r>
      <rPr>
        <sz val="10"/>
        <rFont val="Arial"/>
        <family val="2"/>
      </rPr>
      <t xml:space="preserve">Refer to the 'Knowledge Hub' for more information.
2.  All employees, including the CEO or equivalent, must be included in the Workplace Profile. However, remuneration data is not required for:
- the CEO or equivalent  
- a manager who is more senior than the CEO or equivalent and reports to someone overseas (reporting level +1)
- managers who are casuals.
3. Before uploading this file to the WGEA portal, review the 'Validation tab' and address any data errors. 
4. Your public report will only show your 'Workplace Profile' as an aggregated table. Individual employees will not be identifiable and remuneration data will not be published without your prior consent.
</t>
    </r>
    <r>
      <rPr>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</si>
</sst>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_(&quot;$&quot;* #,##0.00_);_(&quot;$&quot;* \(#,##0.00\);_(&quot;$&quot;* &quot;-&quot;??_);_(@_)"/>
    <numFmt numFmtId="165" formatCode="yyyy;@"/>
    <numFmt numFmtId="166" formatCode="0000"/>
    <numFmt numFmtId="167" formatCode="&quot;$&quot;#,##0.00"/>
    <numFmt numFmtId="168" formatCode="####"/>
    <numFmt numFmtId="169" formatCode="dd/mm/yyyy"/>
    <numFmt numFmtId="170" formatCode="_-* #,##0_-;\-* #,##0_-;_-* &quot;-&quot;??_-;_-@_-"/>
  </numFmts>
  <fonts count="59" x14ac:knownFonts="1">
    <font>
      <sz val="11"/>
      <color theme="1"/>
      <name val="Calibri"/>
      <family val="2"/>
      <scheme val="minor"/>
    </font>
    <font>
      <sz val="11"/>
      <color theme="1"/>
      <name val="Calibri"/>
      <family val="2"/>
      <scheme val="minor"/>
    </font>
    <font>
      <sz val="10"/>
      <color theme="1"/>
      <name val="Arial"/>
      <family val="2"/>
    </font>
    <font>
      <sz val="14"/>
      <color rgb="FFFF0000"/>
      <name val="Arial"/>
      <family val="2"/>
    </font>
    <font>
      <sz val="10"/>
      <color indexed="10"/>
      <name val="Arial"/>
      <family val="2"/>
    </font>
    <font>
      <b/>
      <sz val="10"/>
      <name val="Arial"/>
      <family val="2"/>
    </font>
    <font>
      <sz val="10"/>
      <name val="Arial"/>
      <family val="2"/>
    </font>
    <font>
      <sz val="10"/>
      <color indexed="8"/>
      <name val="Arial"/>
      <family val="2"/>
    </font>
    <font>
      <sz val="11"/>
      <color indexed="8"/>
      <name val="Calibri"/>
      <family val="2"/>
    </font>
    <font>
      <sz val="10"/>
      <color rgb="FF3F3F76"/>
      <name val="Arial"/>
      <family val="2"/>
    </font>
    <font>
      <b/>
      <sz val="10"/>
      <color theme="1"/>
      <name val="Arial"/>
      <family val="2"/>
    </font>
    <font>
      <b/>
      <sz val="11"/>
      <color indexed="8"/>
      <name val="Calibri"/>
      <family val="2"/>
    </font>
    <font>
      <b/>
      <sz val="10"/>
      <color rgb="FF000000"/>
      <name val="Arial"/>
      <family val="2"/>
    </font>
    <font>
      <sz val="8"/>
      <name val="Arial"/>
      <family val="2"/>
    </font>
    <font>
      <sz val="11"/>
      <color theme="1"/>
      <name val="Arial"/>
      <family val="2"/>
    </font>
    <font>
      <b/>
      <i/>
      <sz val="10"/>
      <color theme="1"/>
      <name val="Arial"/>
      <family val="2"/>
    </font>
    <font>
      <u/>
      <sz val="10"/>
      <color indexed="12"/>
      <name val="Arial"/>
      <family val="2"/>
    </font>
    <font>
      <b/>
      <sz val="12"/>
      <color indexed="8"/>
      <name val="Arial"/>
      <family val="2"/>
    </font>
    <font>
      <sz val="12"/>
      <name val="Arial"/>
      <family val="2"/>
    </font>
    <font>
      <b/>
      <sz val="12"/>
      <name val="Arial"/>
      <family val="2"/>
    </font>
    <font>
      <sz val="9"/>
      <color theme="1"/>
      <name val="Arial"/>
      <family val="2"/>
    </font>
    <font>
      <sz val="10"/>
      <color theme="0"/>
      <name val="Arial"/>
      <family val="2"/>
    </font>
    <font>
      <b/>
      <sz val="9"/>
      <color theme="0"/>
      <name val="Arial"/>
      <family val="2"/>
    </font>
    <font>
      <sz val="12"/>
      <color theme="0"/>
      <name val="Arial"/>
      <family val="2"/>
    </font>
    <font>
      <sz val="12"/>
      <color theme="1"/>
      <name val="Arial"/>
      <family val="2"/>
    </font>
    <font>
      <b/>
      <sz val="12"/>
      <color theme="1"/>
      <name val="Arial"/>
      <family val="2"/>
    </font>
    <font>
      <sz val="9"/>
      <name val="Arial"/>
      <family val="2"/>
    </font>
    <font>
      <b/>
      <sz val="12"/>
      <color theme="0"/>
      <name val="Arial"/>
      <family val="2"/>
    </font>
    <font>
      <u/>
      <sz val="10"/>
      <color theme="1"/>
      <name val="Arial"/>
      <family val="2"/>
    </font>
    <font>
      <i/>
      <sz val="10"/>
      <color theme="1"/>
      <name val="Arial"/>
      <family val="2"/>
    </font>
    <font>
      <sz val="10"/>
      <color rgb="FFFF0000"/>
      <name val="Arial"/>
      <family val="2"/>
    </font>
    <font>
      <b/>
      <sz val="11"/>
      <color rgb="FF000000"/>
      <name val="Arial"/>
      <family val="2"/>
    </font>
    <font>
      <b/>
      <sz val="11"/>
      <color theme="0"/>
      <name val="Calibri"/>
      <family val="2"/>
      <scheme val="minor"/>
    </font>
    <font>
      <b/>
      <sz val="10"/>
      <color theme="0"/>
      <name val="Arial"/>
      <family val="2"/>
    </font>
    <font>
      <b/>
      <sz val="11"/>
      <color theme="0"/>
      <name val="Calibri"/>
      <family val="2"/>
    </font>
    <font>
      <sz val="11"/>
      <color rgb="FF000000"/>
      <name val="Calibri"/>
      <family val="2"/>
    </font>
    <font>
      <sz val="11"/>
      <color theme="0"/>
      <name val="Calibri"/>
      <family val="2"/>
      <scheme val="minor"/>
    </font>
    <font>
      <b/>
      <sz val="14"/>
      <color theme="1"/>
      <name val="Arial"/>
      <family val="2"/>
    </font>
    <font>
      <b/>
      <sz val="20"/>
      <color theme="0"/>
      <name val="Arial"/>
      <family val="2"/>
    </font>
    <font>
      <sz val="11"/>
      <name val="Calibri"/>
      <family val="2"/>
      <scheme val="minor"/>
    </font>
    <font>
      <sz val="10"/>
      <color theme="1"/>
      <name val="Arial"/>
      <family val="2"/>
    </font>
    <font>
      <sz val="9"/>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0"/>
      <color theme="1"/>
      <name val="Calibri"/>
      <family val="2"/>
      <scheme val="minor"/>
    </font>
    <font>
      <b/>
      <sz val="11"/>
      <name val="Arial"/>
      <family val="2"/>
    </font>
    <font>
      <sz val="11"/>
      <name val="Arial"/>
      <family val="2"/>
    </font>
  </fonts>
  <fills count="45">
    <fill>
      <patternFill patternType="none"/>
    </fill>
    <fill>
      <patternFill patternType="gray125"/>
    </fill>
    <fill>
      <patternFill patternType="solid">
        <fgColor rgb="FFFFCC99"/>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9"/>
        <bgColor indexed="64"/>
      </patternFill>
    </fill>
    <fill>
      <patternFill patternType="solid">
        <fgColor rgb="FF003661"/>
        <bgColor indexed="64"/>
      </patternFill>
    </fill>
    <fill>
      <patternFill patternType="solid">
        <fgColor rgb="FFFFEB9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darkUp">
        <bgColor theme="0" tint="-0.14993743705557422"/>
      </patternFill>
    </fill>
    <fill>
      <patternFill patternType="lightUp"/>
    </fill>
    <fill>
      <patternFill patternType="solid">
        <fgColor theme="3" tint="-0.249977111117893"/>
        <bgColor indexed="64"/>
      </patternFill>
    </fill>
    <fill>
      <patternFill patternType="solid">
        <fgColor theme="0"/>
        <bgColor indexed="64"/>
      </patternFill>
    </fill>
    <fill>
      <patternFill patternType="solid">
        <fgColor rgb="FF003661"/>
        <bgColor rgb="FF000000"/>
      </patternFill>
    </fill>
  </fills>
  <borders count="26">
    <border>
      <left/>
      <right/>
      <top/>
      <bottom/>
      <diagonal/>
    </border>
    <border>
      <left style="thin">
        <color rgb="FF7F7F7F"/>
      </left>
      <right style="thin">
        <color rgb="FF7F7F7F"/>
      </right>
      <top style="thin">
        <color rgb="FF7F7F7F"/>
      </top>
      <bottom style="thin">
        <color rgb="FF7F7F7F"/>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09">
    <xf numFmtId="0" fontId="0"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2" fillId="0" borderId="0"/>
    <xf numFmtId="0" fontId="7" fillId="0" borderId="0" applyFill="0" applyProtection="0"/>
    <xf numFmtId="0" fontId="1" fillId="0" borderId="0"/>
    <xf numFmtId="0" fontId="1" fillId="0" borderId="0"/>
    <xf numFmtId="0" fontId="1" fillId="0" borderId="0"/>
    <xf numFmtId="0" fontId="8" fillId="0" borderId="0"/>
    <xf numFmtId="0" fontId="9" fillId="2" borderId="1" applyNumberFormat="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3" fillId="0" borderId="0"/>
    <xf numFmtId="43" fontId="1" fillId="0" borderId="0" applyFont="0" applyFill="0" applyBorder="0" applyAlignment="0" applyProtection="0"/>
    <xf numFmtId="0" fontId="1" fillId="6" borderId="0" applyNumberFormat="0" applyBorder="0" applyAlignment="0" applyProtection="0"/>
    <xf numFmtId="0" fontId="16" fillId="0" borderId="0" applyNumberFormat="0" applyFill="0" applyBorder="0" applyAlignment="0" applyProtection="0">
      <alignment vertical="top"/>
      <protection locked="0"/>
    </xf>
    <xf numFmtId="0" fontId="18"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19" applyNumberFormat="0" applyFill="0" applyAlignment="0" applyProtection="0"/>
    <xf numFmtId="0" fontId="45" fillId="0" borderId="20" applyNumberFormat="0" applyFill="0" applyAlignment="0" applyProtection="0"/>
    <xf numFmtId="0" fontId="45" fillId="0" borderId="0" applyNumberFormat="0" applyFill="0" applyBorder="0" applyAlignment="0" applyProtection="0"/>
    <xf numFmtId="0" fontId="46" fillId="11" borderId="0" applyNumberFormat="0" applyBorder="0" applyAlignment="0" applyProtection="0"/>
    <xf numFmtId="0" fontId="47" fillId="12" borderId="0" applyNumberFormat="0" applyBorder="0" applyAlignment="0" applyProtection="0"/>
    <xf numFmtId="0" fontId="48" fillId="13" borderId="0" applyNumberFormat="0" applyBorder="0" applyAlignment="0" applyProtection="0"/>
    <xf numFmtId="0" fontId="49" fillId="2" borderId="1" applyNumberFormat="0" applyAlignment="0" applyProtection="0"/>
    <xf numFmtId="0" fontId="50" fillId="14" borderId="21" applyNumberFormat="0" applyAlignment="0" applyProtection="0"/>
    <xf numFmtId="0" fontId="51" fillId="14" borderId="1" applyNumberFormat="0" applyAlignment="0" applyProtection="0"/>
    <xf numFmtId="0" fontId="52" fillId="0" borderId="22" applyNumberFormat="0" applyFill="0" applyAlignment="0" applyProtection="0"/>
    <xf numFmtId="0" fontId="32" fillId="15" borderId="23" applyNumberFormat="0" applyAlignment="0" applyProtection="0"/>
    <xf numFmtId="0" fontId="53" fillId="0" borderId="0" applyNumberFormat="0" applyFill="0" applyBorder="0" applyAlignment="0" applyProtection="0"/>
    <xf numFmtId="0" fontId="1" fillId="16" borderId="24" applyNumberFormat="0" applyFont="0" applyAlignment="0" applyProtection="0"/>
    <xf numFmtId="0" fontId="54" fillId="0" borderId="0" applyNumberFormat="0" applyFill="0" applyBorder="0" applyAlignment="0" applyProtection="0"/>
    <xf numFmtId="0" fontId="55" fillId="0" borderId="25" applyNumberFormat="0" applyFill="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63">
    <xf numFmtId="0" fontId="0" fillId="0" borderId="0" xfId="0"/>
    <xf numFmtId="0" fontId="0" fillId="0" borderId="0" xfId="0"/>
    <xf numFmtId="0" fontId="2" fillId="0" borderId="0" xfId="1" applyFont="1"/>
    <xf numFmtId="0" fontId="14" fillId="0" borderId="0" xfId="0" applyFont="1" applyAlignment="1">
      <alignment horizontal="center" vertical="top"/>
    </xf>
    <xf numFmtId="0" fontId="14" fillId="0" borderId="0" xfId="0" applyFont="1" applyAlignment="1">
      <alignment horizontal="center"/>
    </xf>
    <xf numFmtId="0" fontId="14" fillId="0" borderId="0" xfId="0" applyFont="1"/>
    <xf numFmtId="0" fontId="2" fillId="0" borderId="0" xfId="0" applyFont="1" applyAlignment="1">
      <alignment vertical="top"/>
    </xf>
    <xf numFmtId="0" fontId="2" fillId="0" borderId="0" xfId="0" applyFont="1"/>
    <xf numFmtId="49" fontId="3" fillId="0" borderId="0" xfId="1" quotePrefix="1" applyNumberFormat="1" applyFont="1" applyFill="1" applyBorder="1" applyAlignment="1" applyProtection="1">
      <alignment horizontal="left" vertical="top" wrapText="1"/>
    </xf>
    <xf numFmtId="0" fontId="2" fillId="0" borderId="0" xfId="1" applyFont="1" applyFill="1"/>
    <xf numFmtId="0" fontId="14" fillId="0" borderId="0" xfId="0" applyFont="1" applyAlignment="1">
      <alignment vertical="top" wrapText="1"/>
    </xf>
    <xf numFmtId="0" fontId="14" fillId="0" borderId="0" xfId="0" applyFont="1" applyAlignment="1">
      <alignment horizontal="center" vertical="top" wrapText="1"/>
    </xf>
    <xf numFmtId="0" fontId="14" fillId="0" borderId="0" xfId="0" applyFont="1" applyAlignment="1">
      <alignment horizontal="left" vertical="top"/>
    </xf>
    <xf numFmtId="0" fontId="2" fillId="0" borderId="8" xfId="1" applyFont="1" applyBorder="1"/>
    <xf numFmtId="0" fontId="1" fillId="5" borderId="0" xfId="94" applyFill="1"/>
    <xf numFmtId="0" fontId="6" fillId="0" borderId="0" xfId="92" applyFont="1"/>
    <xf numFmtId="0" fontId="5" fillId="0" borderId="0" xfId="92" applyFont="1" applyAlignment="1"/>
    <xf numFmtId="0" fontId="5" fillId="0" borderId="0" xfId="92" applyFont="1" applyAlignment="1">
      <alignment horizontal="left"/>
    </xf>
    <xf numFmtId="0" fontId="5" fillId="0" borderId="0" xfId="92" applyFont="1"/>
    <xf numFmtId="0" fontId="13" fillId="0" borderId="0" xfId="92" applyFont="1"/>
    <xf numFmtId="0" fontId="1" fillId="0" borderId="0" xfId="94" applyFill="1"/>
    <xf numFmtId="0" fontId="2" fillId="0" borderId="0" xfId="0" applyFont="1" applyAlignment="1"/>
    <xf numFmtId="1" fontId="1" fillId="5" borderId="0" xfId="94" applyNumberFormat="1" applyFill="1"/>
    <xf numFmtId="1" fontId="2" fillId="0" borderId="0" xfId="0" applyNumberFormat="1" applyFont="1"/>
    <xf numFmtId="1" fontId="2" fillId="5" borderId="0" xfId="0" applyNumberFormat="1" applyFont="1" applyFill="1"/>
    <xf numFmtId="0" fontId="18" fillId="0" borderId="0" xfId="96"/>
    <xf numFmtId="0" fontId="18" fillId="0" borderId="0" xfId="96" applyAlignment="1"/>
    <xf numFmtId="1" fontId="1" fillId="5" borderId="0" xfId="94" applyNumberFormat="1" applyFill="1" applyAlignment="1"/>
    <xf numFmtId="1" fontId="6" fillId="0" borderId="0" xfId="96" applyNumberFormat="1" applyFont="1" applyAlignment="1"/>
    <xf numFmtId="1" fontId="6" fillId="5" borderId="0" xfId="96" applyNumberFormat="1" applyFont="1" applyFill="1" applyAlignment="1">
      <alignment horizontal="left"/>
    </xf>
    <xf numFmtId="0" fontId="6" fillId="0" borderId="0" xfId="96" applyNumberFormat="1" applyFont="1" applyAlignment="1"/>
    <xf numFmtId="1" fontId="5" fillId="5" borderId="0" xfId="96" applyNumberFormat="1" applyFont="1" applyFill="1"/>
    <xf numFmtId="0" fontId="5" fillId="0" borderId="0" xfId="96" applyFont="1"/>
    <xf numFmtId="0" fontId="5" fillId="0" borderId="0" xfId="96" applyNumberFormat="1" applyFont="1" applyAlignment="1"/>
    <xf numFmtId="1" fontId="18" fillId="0" borderId="0" xfId="96" applyNumberFormat="1"/>
    <xf numFmtId="0" fontId="18" fillId="0" borderId="0" xfId="96" applyNumberFormat="1" applyFont="1" applyAlignment="1"/>
    <xf numFmtId="1" fontId="5" fillId="0" borderId="0" xfId="96" applyNumberFormat="1" applyFont="1" applyAlignment="1">
      <alignment horizontal="left"/>
    </xf>
    <xf numFmtId="1" fontId="1" fillId="0" borderId="0" xfId="94" applyNumberFormat="1" applyFill="1" applyAlignment="1">
      <alignment horizontal="left"/>
    </xf>
    <xf numFmtId="1" fontId="1" fillId="0" borderId="0" xfId="94" applyNumberFormat="1" applyFill="1"/>
    <xf numFmtId="0" fontId="19" fillId="0" borderId="0" xfId="96" applyFont="1"/>
    <xf numFmtId="0" fontId="2" fillId="0" borderId="0" xfId="1" applyFont="1" applyFill="1" applyBorder="1" applyAlignment="1">
      <alignment horizontal="center" vertical="center"/>
    </xf>
    <xf numFmtId="49" fontId="21" fillId="0" borderId="0" xfId="1" applyNumberFormat="1" applyFont="1" applyFill="1" applyBorder="1" applyAlignment="1" applyProtection="1">
      <alignment horizontal="center"/>
      <protection locked="0"/>
    </xf>
    <xf numFmtId="1" fontId="2" fillId="0" borderId="0" xfId="1" applyNumberFormat="1" applyFont="1" applyFill="1" applyBorder="1" applyProtection="1">
      <protection locked="0"/>
    </xf>
    <xf numFmtId="0" fontId="2" fillId="0" borderId="0" xfId="1" applyFont="1" applyFill="1" applyBorder="1" applyProtection="1">
      <protection locked="0"/>
    </xf>
    <xf numFmtId="0" fontId="2" fillId="0" borderId="0" xfId="1" applyFont="1" applyFill="1" applyBorder="1" applyAlignment="1" applyProtection="1">
      <alignment horizontal="center"/>
      <protection locked="0"/>
    </xf>
    <xf numFmtId="165" fontId="2" fillId="0" borderId="0" xfId="1" applyNumberFormat="1" applyFont="1" applyFill="1" applyBorder="1" applyAlignment="1" applyProtection="1">
      <alignment horizontal="center"/>
      <protection locked="0"/>
    </xf>
    <xf numFmtId="167" fontId="2" fillId="0" borderId="0" xfId="1" applyNumberFormat="1" applyFont="1" applyFill="1" applyBorder="1" applyProtection="1">
      <protection locked="0"/>
    </xf>
    <xf numFmtId="0" fontId="2" fillId="0" borderId="0" xfId="1" applyFont="1" applyFill="1" applyBorder="1"/>
    <xf numFmtId="0" fontId="21" fillId="0" borderId="0" xfId="1" applyFont="1" applyFill="1" applyBorder="1"/>
    <xf numFmtId="165" fontId="2" fillId="0" borderId="0" xfId="1" applyNumberFormat="1" applyFont="1" applyFill="1" applyBorder="1" applyProtection="1">
      <protection locked="0"/>
    </xf>
    <xf numFmtId="0" fontId="2" fillId="0" borderId="0" xfId="0" applyFont="1" applyAlignment="1">
      <alignment horizontal="center" vertical="center"/>
    </xf>
    <xf numFmtId="0" fontId="2" fillId="0" borderId="0" xfId="0" applyFont="1" applyAlignment="1">
      <alignment horizontal="center"/>
    </xf>
    <xf numFmtId="0" fontId="10" fillId="0" borderId="0" xfId="0" applyFont="1"/>
    <xf numFmtId="0" fontId="10" fillId="0" borderId="0" xfId="0" applyFont="1" applyAlignment="1">
      <alignment horizontal="center"/>
    </xf>
    <xf numFmtId="0" fontId="2" fillId="0" borderId="0" xfId="0" applyFont="1" applyAlignment="1">
      <alignment horizontal="left" indent="1"/>
    </xf>
    <xf numFmtId="0" fontId="2" fillId="0" borderId="0" xfId="0" applyFont="1" applyAlignment="1">
      <alignment horizontal="center" vertical="center" wrapText="1"/>
    </xf>
    <xf numFmtId="0" fontId="24" fillId="0" borderId="0" xfId="1" applyFont="1" applyFill="1" applyBorder="1"/>
    <xf numFmtId="167" fontId="2" fillId="7" borderId="0" xfId="1" applyNumberFormat="1" applyFont="1" applyFill="1" applyBorder="1" applyProtection="1">
      <protection locked="0"/>
    </xf>
    <xf numFmtId="168" fontId="2" fillId="7" borderId="0" xfId="1" applyNumberFormat="1" applyFont="1" applyFill="1" applyBorder="1" applyProtection="1">
      <protection locked="0"/>
    </xf>
    <xf numFmtId="0" fontId="2" fillId="7" borderId="0" xfId="1" applyFont="1" applyFill="1" applyBorder="1"/>
    <xf numFmtId="4" fontId="2" fillId="7" borderId="8" xfId="1" applyNumberFormat="1" applyFont="1" applyFill="1" applyBorder="1" applyProtection="1">
      <protection locked="0"/>
    </xf>
    <xf numFmtId="0" fontId="2" fillId="0" borderId="0" xfId="0" applyFont="1" applyAlignment="1">
      <alignment vertical="top" wrapText="1"/>
    </xf>
    <xf numFmtId="0" fontId="2" fillId="4" borderId="4" xfId="1" applyFont="1" applyFill="1" applyBorder="1" applyAlignment="1" applyProtection="1">
      <alignment horizontal="center" vertical="center"/>
      <protection locked="0"/>
    </xf>
    <xf numFmtId="0" fontId="2" fillId="0" borderId="0" xfId="1" applyFont="1" applyFill="1" applyAlignment="1">
      <alignment vertical="center"/>
    </xf>
    <xf numFmtId="0" fontId="2" fillId="0" borderId="0" xfId="0" applyFont="1" applyFill="1"/>
    <xf numFmtId="0" fontId="14" fillId="0" borderId="0" xfId="1" applyFont="1" applyFill="1"/>
    <xf numFmtId="0" fontId="14" fillId="0" borderId="4" xfId="1" applyFont="1" applyFill="1" applyBorder="1" applyAlignment="1" applyProtection="1">
      <alignment horizontal="center" vertical="top"/>
      <protection locked="0"/>
    </xf>
    <xf numFmtId="0" fontId="2" fillId="0" borderId="15" xfId="0" applyFont="1" applyBorder="1" applyAlignment="1">
      <alignment horizontal="center" vertical="top"/>
    </xf>
    <xf numFmtId="0" fontId="2" fillId="0" borderId="15" xfId="0" applyFont="1" applyBorder="1" applyAlignment="1">
      <alignment vertical="top"/>
    </xf>
    <xf numFmtId="0" fontId="2" fillId="0" borderId="15" xfId="0" applyFont="1" applyBorder="1" applyAlignment="1">
      <alignment horizontal="center" vertical="top" wrapText="1"/>
    </xf>
    <xf numFmtId="0" fontId="2" fillId="0" borderId="15" xfId="0" applyFont="1" applyBorder="1" applyAlignment="1">
      <alignment horizontal="left" vertical="top"/>
    </xf>
    <xf numFmtId="0" fontId="2" fillId="0" borderId="15" xfId="0" applyFont="1" applyBorder="1" applyAlignment="1">
      <alignment vertical="top" wrapText="1"/>
    </xf>
    <xf numFmtId="0" fontId="2" fillId="0" borderId="16" xfId="0" applyFont="1" applyBorder="1" applyAlignment="1">
      <alignment horizontal="center" vertical="top"/>
    </xf>
    <xf numFmtId="0" fontId="2" fillId="0" borderId="16" xfId="0" applyFont="1" applyBorder="1" applyAlignment="1">
      <alignment vertical="top"/>
    </xf>
    <xf numFmtId="0" fontId="2" fillId="0" borderId="16" xfId="0" applyFont="1" applyBorder="1" applyAlignment="1">
      <alignment horizontal="center" vertical="top" wrapText="1"/>
    </xf>
    <xf numFmtId="0" fontId="2" fillId="0" borderId="16" xfId="0" applyFont="1" applyBorder="1" applyAlignment="1">
      <alignment horizontal="left" vertical="top"/>
    </xf>
    <xf numFmtId="0" fontId="2" fillId="0" borderId="16" xfId="0" applyFont="1" applyBorder="1" applyAlignment="1">
      <alignment vertical="top" wrapText="1"/>
    </xf>
    <xf numFmtId="166" fontId="2" fillId="0" borderId="16" xfId="0" applyNumberFormat="1" applyFont="1" applyBorder="1" applyAlignment="1">
      <alignment horizontal="left" vertical="top"/>
    </xf>
    <xf numFmtId="170" fontId="2" fillId="0" borderId="16" xfId="93" applyNumberFormat="1" applyFont="1" applyBorder="1" applyAlignment="1">
      <alignment horizontal="left" vertical="top"/>
    </xf>
    <xf numFmtId="2" fontId="22" fillId="0" borderId="0" xfId="1" applyNumberFormat="1" applyFont="1" applyFill="1" applyBorder="1" applyAlignment="1">
      <alignment horizontal="center" vertical="center" wrapText="1"/>
    </xf>
    <xf numFmtId="0" fontId="0" fillId="0" borderId="0" xfId="0" applyAlignment="1">
      <alignment horizontal="center" vertical="center" wrapText="1"/>
    </xf>
    <xf numFmtId="0" fontId="24" fillId="0" borderId="0" xfId="1" applyNumberFormat="1" applyFont="1" applyFill="1" applyBorder="1" applyProtection="1">
      <protection locked="0"/>
    </xf>
    <xf numFmtId="0" fontId="20" fillId="0" borderId="0" xfId="1" applyNumberFormat="1" applyFont="1" applyFill="1" applyBorder="1" applyAlignment="1">
      <alignment horizontal="center" vertical="center" wrapText="1"/>
    </xf>
    <xf numFmtId="0" fontId="23" fillId="0" borderId="0" xfId="1" applyNumberFormat="1" applyFont="1" applyFill="1" applyBorder="1"/>
    <xf numFmtId="0" fontId="0" fillId="0" borderId="0" xfId="0" applyNumberFormat="1"/>
    <xf numFmtId="0" fontId="24" fillId="0" borderId="0" xfId="1" applyNumberFormat="1" applyFont="1" applyFill="1" applyBorder="1"/>
    <xf numFmtId="167" fontId="2" fillId="7" borderId="8" xfId="1" applyNumberFormat="1" applyFont="1" applyFill="1" applyBorder="1" applyProtection="1">
      <protection locked="0"/>
    </xf>
    <xf numFmtId="167" fontId="2" fillId="7" borderId="0" xfId="1" applyNumberFormat="1" applyFont="1" applyFill="1" applyBorder="1"/>
    <xf numFmtId="0" fontId="26" fillId="7" borderId="8" xfId="1" applyNumberFormat="1" applyFont="1" applyFill="1" applyBorder="1" applyAlignment="1">
      <alignment horizontal="center" vertical="center" wrapText="1"/>
    </xf>
    <xf numFmtId="0" fontId="26" fillId="7" borderId="0" xfId="1" applyNumberFormat="1" applyFont="1" applyFill="1" applyBorder="1" applyAlignment="1">
      <alignment horizontal="center" vertical="center" wrapText="1"/>
    </xf>
    <xf numFmtId="1" fontId="2" fillId="0" borderId="0" xfId="1" applyNumberFormat="1" applyFont="1" applyFill="1" applyBorder="1" applyAlignment="1" applyProtection="1">
      <alignment horizontal="center"/>
      <protection locked="0"/>
    </xf>
    <xf numFmtId="14" fontId="2" fillId="0" borderId="0" xfId="1" applyNumberFormat="1" applyFont="1" applyFill="1" applyBorder="1" applyProtection="1">
      <protection locked="0"/>
    </xf>
    <xf numFmtId="0" fontId="7" fillId="0" borderId="0" xfId="92" applyFont="1" applyAlignment="1">
      <alignment horizontal="left"/>
    </xf>
    <xf numFmtId="0" fontId="33" fillId="9" borderId="0" xfId="1" applyFont="1" applyFill="1" applyAlignment="1">
      <alignment horizontal="left" vertical="center"/>
    </xf>
    <xf numFmtId="0" fontId="34" fillId="9" borderId="0" xfId="10" applyFont="1" applyFill="1" applyAlignment="1">
      <alignment horizontal="left" vertical="center"/>
    </xf>
    <xf numFmtId="0" fontId="32" fillId="9" borderId="0" xfId="0" applyFont="1" applyFill="1" applyAlignment="1">
      <alignment horizontal="center" vertical="center"/>
    </xf>
    <xf numFmtId="0" fontId="8" fillId="0" borderId="0" xfId="10" applyAlignment="1">
      <alignment horizontal="left"/>
    </xf>
    <xf numFmtId="0" fontId="0" fillId="0" borderId="0" xfId="0" applyAlignment="1">
      <alignment horizontal="left"/>
    </xf>
    <xf numFmtId="0" fontId="2" fillId="0" borderId="0" xfId="1" applyAlignment="1">
      <alignment horizontal="left"/>
    </xf>
    <xf numFmtId="49" fontId="14" fillId="0" borderId="0" xfId="0" applyNumberFormat="1" applyFont="1" applyAlignment="1">
      <alignment horizontal="right"/>
    </xf>
    <xf numFmtId="1" fontId="35" fillId="0" borderId="0" xfId="94" applyNumberFormat="1" applyFont="1" applyFill="1" applyAlignment="1">
      <alignment horizontal="right"/>
    </xf>
    <xf numFmtId="0" fontId="11" fillId="0" borderId="0" xfId="10" applyFont="1" applyAlignment="1">
      <alignment horizontal="left"/>
    </xf>
    <xf numFmtId="49" fontId="21" fillId="0" borderId="0" xfId="1" applyNumberFormat="1" applyFont="1" applyFill="1" applyAlignment="1" applyProtection="1">
      <alignment horizontal="center"/>
      <protection locked="0"/>
    </xf>
    <xf numFmtId="14" fontId="2" fillId="0" borderId="0" xfId="1" applyNumberFormat="1" applyFont="1" applyFill="1" applyProtection="1">
      <protection locked="0"/>
    </xf>
    <xf numFmtId="167" fontId="2" fillId="0" borderId="0" xfId="1" applyNumberFormat="1" applyFont="1" applyFill="1" applyProtection="1">
      <protection locked="0"/>
    </xf>
    <xf numFmtId="4" fontId="2" fillId="0" borderId="0" xfId="1" applyNumberFormat="1" applyFont="1" applyFill="1" applyProtection="1">
      <protection locked="0"/>
    </xf>
    <xf numFmtId="167" fontId="2" fillId="7" borderId="0" xfId="1" applyNumberFormat="1" applyFont="1" applyFill="1" applyProtection="1">
      <protection locked="0"/>
    </xf>
    <xf numFmtId="1" fontId="2" fillId="0" borderId="0" xfId="1" applyNumberFormat="1" applyFont="1" applyFill="1" applyProtection="1">
      <protection locked="0"/>
    </xf>
    <xf numFmtId="0" fontId="2" fillId="0" borderId="0" xfId="1" applyFont="1" applyFill="1" applyProtection="1">
      <protection locked="0"/>
    </xf>
    <xf numFmtId="1" fontId="2" fillId="0" borderId="0" xfId="1" applyNumberFormat="1" applyFont="1" applyFill="1" applyAlignment="1" applyProtection="1">
      <alignment horizontal="center"/>
      <protection locked="0"/>
    </xf>
    <xf numFmtId="0" fontId="2" fillId="0" borderId="0" xfId="1" applyFont="1" applyFill="1" applyAlignment="1" applyProtection="1">
      <alignment horizontal="center"/>
      <protection locked="0"/>
    </xf>
    <xf numFmtId="165" fontId="2" fillId="0" borderId="0" xfId="1" applyNumberFormat="1" applyFont="1" applyFill="1" applyAlignment="1" applyProtection="1">
      <alignment horizontal="center"/>
      <protection locked="0"/>
    </xf>
    <xf numFmtId="0" fontId="10" fillId="0" borderId="0" xfId="0" applyFont="1" applyBorder="1"/>
    <xf numFmtId="0" fontId="10" fillId="0" borderId="0" xfId="0" applyFont="1" applyBorder="1" applyAlignment="1">
      <alignment horizontal="center"/>
    </xf>
    <xf numFmtId="0" fontId="2" fillId="0" borderId="0" xfId="0" applyFont="1" applyBorder="1" applyAlignment="1">
      <alignment horizontal="left" indent="1"/>
    </xf>
    <xf numFmtId="0" fontId="2" fillId="0" borderId="0" xfId="1" applyFont="1" applyBorder="1"/>
    <xf numFmtId="1" fontId="19" fillId="0" borderId="0" xfId="96" applyNumberFormat="1" applyFont="1"/>
    <xf numFmtId="1" fontId="18" fillId="0" borderId="0" xfId="96" applyNumberFormat="1" applyAlignment="1">
      <alignment wrapText="1"/>
    </xf>
    <xf numFmtId="1" fontId="13" fillId="0" borderId="0" xfId="92" applyNumberFormat="1"/>
    <xf numFmtId="0" fontId="5" fillId="0" borderId="0" xfId="95" applyFont="1" applyAlignment="1" applyProtection="1">
      <alignment horizontal="left"/>
    </xf>
    <xf numFmtId="0" fontId="6" fillId="0" borderId="0" xfId="96" applyFont="1"/>
    <xf numFmtId="0" fontId="5" fillId="0" borderId="0" xfId="96" applyFont="1" applyAlignment="1">
      <alignment horizontal="left"/>
    </xf>
    <xf numFmtId="0" fontId="33" fillId="9" borderId="0" xfId="96" applyFont="1" applyFill="1"/>
    <xf numFmtId="1" fontId="33" fillId="9" borderId="0" xfId="96" applyNumberFormat="1" applyFont="1" applyFill="1" applyAlignment="1">
      <alignment horizontal="left"/>
    </xf>
    <xf numFmtId="1" fontId="32" fillId="9" borderId="0" xfId="94" applyNumberFormat="1" applyFont="1" applyFill="1" applyAlignment="1">
      <alignment horizontal="left"/>
    </xf>
    <xf numFmtId="0" fontId="33" fillId="9" borderId="0" xfId="96" applyFont="1" applyFill="1" applyAlignment="1">
      <alignment horizontal="left"/>
    </xf>
    <xf numFmtId="1" fontId="21" fillId="9" borderId="0" xfId="96" applyNumberFormat="1" applyFont="1" applyFill="1"/>
    <xf numFmtId="1" fontId="36" fillId="9" borderId="0" xfId="94" applyNumberFormat="1" applyFont="1" applyFill="1"/>
    <xf numFmtId="0" fontId="21" fillId="9" borderId="0" xfId="96" applyFont="1" applyFill="1"/>
    <xf numFmtId="1" fontId="6" fillId="10" borderId="0" xfId="96" applyNumberFormat="1" applyFont="1" applyFill="1" applyAlignment="1">
      <alignment horizontal="left"/>
    </xf>
    <xf numFmtId="1" fontId="6" fillId="0" borderId="0" xfId="96" applyNumberFormat="1" applyFont="1"/>
    <xf numFmtId="1" fontId="39" fillId="0" borderId="0" xfId="94" applyNumberFormat="1" applyFont="1" applyFill="1"/>
    <xf numFmtId="1" fontId="6" fillId="0" borderId="0" xfId="96" applyNumberFormat="1" applyFont="1" applyAlignment="1">
      <alignment horizontal="left"/>
    </xf>
    <xf numFmtId="1" fontId="1" fillId="10" borderId="0" xfId="94" applyNumberFormat="1" applyFill="1"/>
    <xf numFmtId="1" fontId="1" fillId="9" borderId="0" xfId="94" applyNumberFormat="1" applyFill="1"/>
    <xf numFmtId="0" fontId="18" fillId="9" borderId="0" xfId="96" applyFill="1"/>
    <xf numFmtId="1" fontId="23" fillId="9" borderId="0" xfId="96" applyNumberFormat="1" applyFont="1" applyFill="1"/>
    <xf numFmtId="0" fontId="5" fillId="9" borderId="0" xfId="96" applyFont="1" applyFill="1"/>
    <xf numFmtId="1" fontId="5" fillId="9" borderId="0" xfId="96" applyNumberFormat="1" applyFont="1" applyFill="1" applyAlignment="1">
      <alignment horizontal="left"/>
    </xf>
    <xf numFmtId="1" fontId="6" fillId="9" borderId="0" xfId="96" applyNumberFormat="1" applyFont="1" applyFill="1"/>
    <xf numFmtId="0" fontId="17" fillId="0" borderId="0" xfId="92" applyFont="1"/>
    <xf numFmtId="0" fontId="13" fillId="0" borderId="0" xfId="92"/>
    <xf numFmtId="0" fontId="33" fillId="9" borderId="0" xfId="92" applyFont="1" applyFill="1"/>
    <xf numFmtId="0" fontId="32" fillId="9" borderId="0" xfId="94" applyFont="1" applyFill="1"/>
    <xf numFmtId="0" fontId="1" fillId="10" borderId="0" xfId="94" applyFill="1" applyAlignment="1">
      <alignment horizontal="left"/>
    </xf>
    <xf numFmtId="0" fontId="1" fillId="0" borderId="0" xfId="94" applyFill="1" applyAlignment="1">
      <alignment horizontal="left"/>
    </xf>
    <xf numFmtId="0" fontId="0" fillId="0" borderId="0" xfId="0"/>
    <xf numFmtId="0" fontId="0" fillId="0" borderId="0" xfId="0"/>
    <xf numFmtId="0" fontId="40" fillId="0" borderId="0" xfId="0" applyFont="1"/>
    <xf numFmtId="0" fontId="40" fillId="0" borderId="0" xfId="0" applyFont="1" applyAlignment="1">
      <alignment horizontal="center"/>
    </xf>
    <xf numFmtId="0" fontId="2" fillId="0" borderId="0" xfId="0" applyFont="1" applyBorder="1"/>
    <xf numFmtId="0" fontId="0" fillId="0" borderId="0" xfId="0" applyBorder="1" applyAlignment="1">
      <alignment horizontal="center" vertical="center"/>
    </xf>
    <xf numFmtId="0" fontId="0" fillId="0" borderId="0" xfId="0" applyBorder="1"/>
    <xf numFmtId="0" fontId="2" fillId="0" borderId="0" xfId="0" applyFont="1"/>
    <xf numFmtId="0" fontId="2" fillId="0" borderId="0" xfId="0" applyFont="1" applyBorder="1" applyAlignment="1">
      <alignment horizontal="center"/>
    </xf>
    <xf numFmtId="0" fontId="2" fillId="0" borderId="0" xfId="1" applyFont="1" applyFill="1" applyBorder="1" applyProtection="1"/>
    <xf numFmtId="167" fontId="2" fillId="0" borderId="0" xfId="1" applyNumberFormat="1" applyFont="1" applyFill="1" applyBorder="1" applyProtection="1"/>
    <xf numFmtId="167" fontId="40" fillId="0" borderId="0" xfId="1" applyNumberFormat="1" applyFont="1" applyFill="1" applyProtection="1"/>
    <xf numFmtId="167" fontId="41" fillId="0" borderId="17"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xf>
    <xf numFmtId="0" fontId="0" fillId="0" borderId="0" xfId="0"/>
    <xf numFmtId="167" fontId="2" fillId="0" borderId="0" xfId="1" quotePrefix="1" applyNumberFormat="1" applyFont="1" applyFill="1" applyProtection="1"/>
    <xf numFmtId="0" fontId="24" fillId="40" borderId="0" xfId="1" applyFont="1" applyFill="1" applyBorder="1" applyProtection="1">
      <protection locked="0"/>
    </xf>
    <xf numFmtId="0" fontId="0" fillId="40" borderId="0" xfId="0" applyFill="1" applyProtection="1">
      <protection locked="0"/>
    </xf>
    <xf numFmtId="167" fontId="2" fillId="3" borderId="0" xfId="1" applyNumberFormat="1" applyFont="1" applyFill="1" applyProtection="1"/>
    <xf numFmtId="167" fontId="2" fillId="3" borderId="0" xfId="1" applyNumberFormat="1" applyFont="1" applyFill="1" applyBorder="1" applyProtection="1"/>
    <xf numFmtId="0" fontId="6" fillId="0" borderId="0" xfId="92" applyFont="1" applyFill="1" applyAlignment="1">
      <alignment horizontal="left"/>
    </xf>
    <xf numFmtId="4" fontId="26" fillId="3" borderId="0" xfId="1" applyNumberFormat="1" applyFont="1" applyFill="1" applyBorder="1" applyAlignment="1" applyProtection="1">
      <alignment horizontal="center" vertical="center" wrapText="1"/>
    </xf>
    <xf numFmtId="167" fontId="0" fillId="41" borderId="0" xfId="0" applyNumberFormat="1" applyFill="1" applyProtection="1"/>
    <xf numFmtId="0" fontId="21" fillId="0" borderId="0" xfId="1" applyNumberFormat="1" applyFont="1" applyFill="1" applyBorder="1" applyProtection="1"/>
    <xf numFmtId="0" fontId="2" fillId="0" borderId="0" xfId="1" applyNumberFormat="1" applyFont="1" applyFill="1" applyBorder="1" applyProtection="1"/>
    <xf numFmtId="0" fontId="56" fillId="0" borderId="0" xfId="0" applyNumberFormat="1" applyFont="1" applyProtection="1"/>
    <xf numFmtId="1" fontId="2" fillId="0" borderId="0" xfId="1" applyNumberFormat="1" applyFont="1" applyFill="1" applyBorder="1" applyProtection="1"/>
    <xf numFmtId="0" fontId="56" fillId="0" borderId="0" xfId="0" applyFont="1" applyProtection="1"/>
    <xf numFmtId="14" fontId="2" fillId="0" borderId="0" xfId="1" applyNumberFormat="1" applyFont="1" applyFill="1" applyBorder="1" applyProtection="1"/>
    <xf numFmtId="14" fontId="56" fillId="0" borderId="0" xfId="0" applyNumberFormat="1" applyFont="1" applyProtection="1"/>
    <xf numFmtId="167" fontId="56" fillId="0" borderId="0" xfId="0" applyNumberFormat="1" applyFont="1" applyProtection="1"/>
    <xf numFmtId="1" fontId="56" fillId="0" borderId="0" xfId="0" applyNumberFormat="1" applyFont="1" applyProtection="1"/>
    <xf numFmtId="0" fontId="2" fillId="0" borderId="0" xfId="0" applyFont="1" applyProtection="1"/>
    <xf numFmtId="14" fontId="2" fillId="0" borderId="0" xfId="0" applyNumberFormat="1" applyFont="1" applyProtection="1"/>
    <xf numFmtId="167" fontId="2" fillId="0" borderId="0" xfId="0" applyNumberFormat="1" applyFont="1" applyProtection="1"/>
    <xf numFmtId="167" fontId="2" fillId="0" borderId="0" xfId="0" applyNumberFormat="1" applyFont="1"/>
    <xf numFmtId="0" fontId="2" fillId="40" borderId="0" xfId="0" applyFont="1" applyFill="1" applyProtection="1">
      <protection locked="0"/>
    </xf>
    <xf numFmtId="1" fontId="0" fillId="0" borderId="0" xfId="0" applyNumberFormat="1"/>
    <xf numFmtId="0" fontId="33" fillId="42" borderId="12" xfId="0" applyFont="1" applyFill="1" applyBorder="1" applyAlignment="1">
      <alignment horizontal="center" vertical="center"/>
    </xf>
    <xf numFmtId="0" fontId="33" fillId="42" borderId="13" xfId="0" applyFont="1" applyFill="1" applyBorder="1" applyAlignment="1">
      <alignment horizontal="center" vertical="top" wrapText="1"/>
    </xf>
    <xf numFmtId="0" fontId="33" fillId="42" borderId="13" xfId="0" applyFont="1" applyFill="1" applyBorder="1" applyAlignment="1">
      <alignment horizontal="center" vertical="top"/>
    </xf>
    <xf numFmtId="0" fontId="33" fillId="42" borderId="14" xfId="0" applyFont="1" applyFill="1" applyBorder="1" applyAlignment="1">
      <alignment horizontal="center" vertical="top" wrapText="1"/>
    </xf>
    <xf numFmtId="0" fontId="21" fillId="42" borderId="0" xfId="0" applyFont="1" applyFill="1" applyAlignment="1">
      <alignment vertical="top"/>
    </xf>
    <xf numFmtId="0" fontId="57" fillId="0" borderId="0" xfId="0" applyFont="1" applyFill="1" applyAlignment="1">
      <alignment horizontal="left" vertical="top"/>
    </xf>
    <xf numFmtId="0" fontId="58" fillId="0" borderId="0" xfId="0" applyFont="1" applyFill="1"/>
    <xf numFmtId="0" fontId="58" fillId="0" borderId="0" xfId="0" applyFont="1" applyFill="1" applyAlignment="1">
      <alignment horizontal="center"/>
    </xf>
    <xf numFmtId="0" fontId="58" fillId="0" borderId="0" xfId="0" applyFont="1" applyFill="1" applyAlignment="1">
      <alignment horizontal="center" wrapText="1"/>
    </xf>
    <xf numFmtId="0" fontId="58" fillId="0" borderId="0" xfId="0" applyFont="1" applyFill="1" applyAlignment="1">
      <alignment horizontal="center" vertical="top"/>
    </xf>
    <xf numFmtId="0" fontId="58" fillId="0" borderId="0" xfId="0" applyFont="1" applyFill="1" applyAlignment="1">
      <alignment wrapText="1"/>
    </xf>
    <xf numFmtId="0" fontId="2" fillId="43" borderId="0" xfId="1" applyFont="1" applyFill="1" applyBorder="1" applyAlignment="1" applyProtection="1">
      <alignment horizontal="center" vertical="center"/>
      <protection locked="0"/>
    </xf>
    <xf numFmtId="168" fontId="15" fillId="43" borderId="0" xfId="1" applyNumberFormat="1" applyFont="1" applyFill="1" applyBorder="1" applyAlignment="1" applyProtection="1">
      <alignment horizontal="left" vertical="center"/>
      <protection locked="0"/>
    </xf>
    <xf numFmtId="0" fontId="2" fillId="43" borderId="0" xfId="1" applyFont="1" applyFill="1" applyAlignment="1">
      <alignment vertical="center"/>
    </xf>
    <xf numFmtId="0" fontId="12" fillId="10" borderId="9" xfId="1" applyFont="1" applyFill="1" applyBorder="1" applyAlignment="1" applyProtection="1">
      <alignment horizontal="center" vertical="top"/>
    </xf>
    <xf numFmtId="0" fontId="31" fillId="10" borderId="9" xfId="1" applyFont="1" applyFill="1" applyBorder="1" applyAlignment="1" applyProtection="1">
      <alignment horizontal="center" vertical="top"/>
    </xf>
    <xf numFmtId="0" fontId="12" fillId="10" borderId="2" xfId="1" applyFont="1" applyFill="1" applyBorder="1" applyAlignment="1" applyProtection="1">
      <alignment horizontal="center" vertical="top"/>
    </xf>
    <xf numFmtId="0" fontId="12" fillId="10" borderId="0" xfId="1" applyFont="1" applyFill="1" applyBorder="1" applyAlignment="1" applyProtection="1">
      <alignment horizontal="center" vertical="top"/>
    </xf>
    <xf numFmtId="0" fontId="14" fillId="10" borderId="0" xfId="1" applyFont="1" applyFill="1" applyBorder="1" applyAlignment="1" applyProtection="1">
      <alignment horizontal="center" vertical="top"/>
      <protection locked="0"/>
    </xf>
    <xf numFmtId="168" fontId="2" fillId="10" borderId="0" xfId="1" applyNumberFormat="1" applyFont="1" applyFill="1" applyBorder="1" applyAlignment="1" applyProtection="1">
      <alignment horizontal="center" vertical="top"/>
      <protection locked="0"/>
    </xf>
    <xf numFmtId="0" fontId="2" fillId="10" borderId="0" xfId="1" applyFont="1" applyFill="1" applyBorder="1" applyAlignment="1" applyProtection="1">
      <alignment horizontal="center" vertical="top"/>
      <protection locked="0"/>
    </xf>
    <xf numFmtId="0" fontId="12" fillId="10" borderId="8" xfId="1" applyFont="1" applyFill="1" applyBorder="1" applyAlignment="1" applyProtection="1">
      <alignment horizontal="center" vertical="center"/>
    </xf>
    <xf numFmtId="0" fontId="12" fillId="10" borderId="0" xfId="1" applyFont="1" applyFill="1" applyBorder="1" applyAlignment="1" applyProtection="1">
      <alignment horizontal="center" vertical="top" wrapText="1"/>
    </xf>
    <xf numFmtId="0" fontId="2" fillId="10" borderId="8" xfId="1" applyFont="1" applyFill="1" applyBorder="1" applyAlignment="1">
      <alignment horizontal="center"/>
    </xf>
    <xf numFmtId="0" fontId="2" fillId="10" borderId="0" xfId="1" applyFont="1" applyFill="1" applyBorder="1" applyAlignment="1">
      <alignment horizontal="center" vertical="top" wrapText="1"/>
    </xf>
    <xf numFmtId="0" fontId="2" fillId="10" borderId="0" xfId="1" applyFont="1" applyFill="1" applyBorder="1" applyAlignment="1">
      <alignment horizontal="center" vertical="top"/>
    </xf>
    <xf numFmtId="0" fontId="12" fillId="10" borderId="6" xfId="1" applyFont="1" applyFill="1" applyBorder="1" applyAlignment="1" applyProtection="1">
      <alignment horizontal="center" vertical="top"/>
    </xf>
    <xf numFmtId="0" fontId="21" fillId="9" borderId="0" xfId="0" applyFont="1" applyFill="1" applyBorder="1" applyAlignment="1">
      <alignment horizontal="center" vertical="center"/>
    </xf>
    <xf numFmtId="0" fontId="21" fillId="9" borderId="0" xfId="0" applyFont="1" applyFill="1" applyBorder="1" applyAlignment="1">
      <alignment horizontal="center" vertical="center" wrapText="1"/>
    </xf>
    <xf numFmtId="4" fontId="2" fillId="9" borderId="0" xfId="1" applyNumberFormat="1" applyFont="1" applyFill="1" applyBorder="1" applyAlignment="1" applyProtection="1">
      <alignment horizontal="center" vertical="center" wrapText="1"/>
    </xf>
    <xf numFmtId="1" fontId="2" fillId="9" borderId="0" xfId="1" applyNumberFormat="1" applyFont="1" applyFill="1" applyBorder="1" applyAlignment="1" applyProtection="1">
      <alignment horizontal="center" vertical="center" wrapText="1"/>
    </xf>
    <xf numFmtId="167" fontId="2" fillId="9" borderId="0" xfId="1" applyNumberFormat="1" applyFont="1" applyFill="1" applyBorder="1" applyAlignment="1" applyProtection="1">
      <alignment horizontal="center" vertical="center" wrapText="1"/>
    </xf>
    <xf numFmtId="49" fontId="21" fillId="9" borderId="0" xfId="1" applyNumberFormat="1" applyFont="1" applyFill="1" applyBorder="1" applyAlignment="1" applyProtection="1">
      <alignment horizontal="center"/>
    </xf>
    <xf numFmtId="0" fontId="6" fillId="0" borderId="0" xfId="92" applyFont="1"/>
    <xf numFmtId="0" fontId="6" fillId="0" borderId="0" xfId="92" applyFont="1"/>
    <xf numFmtId="0" fontId="6" fillId="0" borderId="0" xfId="92" applyFont="1" applyAlignment="1">
      <alignment horizontal="right"/>
    </xf>
    <xf numFmtId="49" fontId="6" fillId="0" borderId="0" xfId="92" applyNumberFormat="1" applyFont="1" applyAlignment="1">
      <alignment horizontal="right"/>
    </xf>
    <xf numFmtId="49" fontId="6" fillId="0" borderId="0" xfId="92" applyNumberFormat="1" applyFont="1"/>
    <xf numFmtId="49" fontId="2" fillId="0" borderId="0" xfId="0" applyNumberFormat="1" applyFont="1" applyProtection="1"/>
    <xf numFmtId="49" fontId="56" fillId="0" borderId="0" xfId="0" applyNumberFormat="1" applyFont="1" applyProtection="1"/>
    <xf numFmtId="4" fontId="14" fillId="10" borderId="0" xfId="1" applyNumberFormat="1" applyFont="1" applyFill="1" applyBorder="1" applyAlignment="1" applyProtection="1">
      <alignment horizontal="center" vertical="top"/>
      <protection locked="0"/>
    </xf>
    <xf numFmtId="0" fontId="14" fillId="10" borderId="8" xfId="1" applyFont="1" applyFill="1" applyBorder="1" applyAlignment="1" applyProtection="1">
      <alignment horizontal="center"/>
      <protection locked="0"/>
    </xf>
    <xf numFmtId="168" fontId="14" fillId="10" borderId="0" xfId="1" applyNumberFormat="1" applyFont="1" applyFill="1" applyBorder="1" applyAlignment="1" applyProtection="1">
      <alignment horizontal="center" vertical="top" wrapText="1"/>
      <protection locked="0"/>
    </xf>
    <xf numFmtId="168" fontId="14" fillId="10" borderId="0" xfId="1" applyNumberFormat="1" applyFont="1" applyFill="1" applyBorder="1" applyAlignment="1" applyProtection="1">
      <alignment horizontal="center" vertical="top"/>
      <protection locked="0"/>
    </xf>
    <xf numFmtId="168" fontId="15" fillId="0" borderId="8" xfId="1" applyNumberFormat="1" applyFont="1" applyBorder="1" applyAlignment="1" applyProtection="1">
      <alignment horizontal="left" vertical="center"/>
      <protection locked="0"/>
    </xf>
    <xf numFmtId="168" fontId="15" fillId="0" borderId="0" xfId="1" applyNumberFormat="1" applyFont="1" applyBorder="1" applyAlignment="1" applyProtection="1">
      <alignment horizontal="left" vertical="center"/>
      <protection locked="0"/>
    </xf>
    <xf numFmtId="169" fontId="14" fillId="0" borderId="5" xfId="1" applyNumberFormat="1" applyFont="1" applyFill="1" applyBorder="1" applyAlignment="1" applyProtection="1">
      <alignment horizontal="center" vertical="top"/>
      <protection locked="0"/>
    </xf>
    <xf numFmtId="169" fontId="14" fillId="0" borderId="7" xfId="1" applyNumberFormat="1" applyFont="1" applyFill="1" applyBorder="1" applyAlignment="1" applyProtection="1">
      <alignment horizontal="center" vertical="top"/>
      <protection locked="0"/>
    </xf>
    <xf numFmtId="168" fontId="14" fillId="0" borderId="5" xfId="1" applyNumberFormat="1" applyFont="1" applyFill="1" applyBorder="1" applyAlignment="1" applyProtection="1">
      <alignment horizontal="center" vertical="top"/>
      <protection locked="0"/>
    </xf>
    <xf numFmtId="168" fontId="14" fillId="0" borderId="7" xfId="1" applyNumberFormat="1" applyFont="1" applyFill="1" applyBorder="1" applyAlignment="1" applyProtection="1">
      <alignment horizontal="center" vertical="top"/>
      <protection locked="0"/>
    </xf>
    <xf numFmtId="0" fontId="38" fillId="44" borderId="5" xfId="1" applyFont="1" applyFill="1" applyBorder="1" applyAlignment="1" applyProtection="1">
      <alignment horizontal="center" vertical="center"/>
    </xf>
    <xf numFmtId="0" fontId="38" fillId="44" borderId="6" xfId="1" applyFont="1" applyFill="1" applyBorder="1" applyAlignment="1" applyProtection="1">
      <alignment horizontal="center" vertical="center"/>
    </xf>
    <xf numFmtId="0" fontId="38" fillId="44" borderId="7" xfId="1" applyFont="1" applyFill="1" applyBorder="1" applyAlignment="1" applyProtection="1">
      <alignment horizontal="center" vertical="center"/>
    </xf>
    <xf numFmtId="49" fontId="30" fillId="10" borderId="10" xfId="1" quotePrefix="1" applyNumberFormat="1" applyFont="1" applyFill="1" applyBorder="1" applyAlignment="1" applyProtection="1">
      <alignment horizontal="left" vertical="top" wrapText="1"/>
    </xf>
    <xf numFmtId="49" fontId="30" fillId="10" borderId="3" xfId="1" quotePrefix="1" applyNumberFormat="1" applyFont="1" applyFill="1" applyBorder="1" applyAlignment="1" applyProtection="1">
      <alignment horizontal="left" vertical="top" wrapText="1"/>
    </xf>
    <xf numFmtId="49" fontId="30" fillId="10" borderId="11" xfId="1" quotePrefix="1" applyNumberFormat="1" applyFont="1" applyFill="1" applyBorder="1" applyAlignment="1" applyProtection="1">
      <alignment horizontal="left" vertical="top" wrapText="1"/>
    </xf>
    <xf numFmtId="0" fontId="14" fillId="10" borderId="8" xfId="1" applyFont="1" applyFill="1" applyBorder="1" applyAlignment="1">
      <alignment horizontal="center"/>
    </xf>
    <xf numFmtId="0" fontId="14" fillId="10" borderId="0" xfId="1" applyFont="1" applyFill="1" applyBorder="1" applyAlignment="1">
      <alignment horizontal="center"/>
    </xf>
    <xf numFmtId="0" fontId="14" fillId="10" borderId="9" xfId="1" applyFont="1" applyFill="1" applyBorder="1" applyAlignment="1">
      <alignment horizontal="center"/>
    </xf>
    <xf numFmtId="0" fontId="27" fillId="8" borderId="5" xfId="1" applyNumberFormat="1" applyFont="1" applyFill="1" applyBorder="1" applyAlignment="1">
      <alignment horizontal="center" vertical="center"/>
    </xf>
    <xf numFmtId="0" fontId="27" fillId="8" borderId="6" xfId="1" applyNumberFormat="1" applyFont="1" applyFill="1" applyBorder="1" applyAlignment="1">
      <alignment horizontal="center" vertical="center"/>
    </xf>
    <xf numFmtId="0" fontId="27" fillId="8" borderId="7" xfId="1" applyNumberFormat="1" applyFont="1" applyFill="1" applyBorder="1" applyAlignment="1">
      <alignment horizontal="center" vertical="center"/>
    </xf>
    <xf numFmtId="0" fontId="25" fillId="7" borderId="5" xfId="1" applyNumberFormat="1" applyFont="1" applyFill="1" applyBorder="1" applyAlignment="1">
      <alignment horizontal="center" vertical="center"/>
    </xf>
    <xf numFmtId="0" fontId="25" fillId="7" borderId="6" xfId="1" applyNumberFormat="1" applyFont="1" applyFill="1" applyBorder="1" applyAlignment="1">
      <alignment horizontal="center" vertical="center"/>
    </xf>
    <xf numFmtId="0" fontId="25" fillId="7" borderId="7" xfId="1" applyNumberFormat="1" applyFont="1" applyFill="1" applyBorder="1" applyAlignment="1">
      <alignment horizontal="center" vertical="center"/>
    </xf>
    <xf numFmtId="0" fontId="37" fillId="0" borderId="0" xfId="0" applyFont="1" applyAlignment="1">
      <alignment wrapText="1"/>
    </xf>
    <xf numFmtId="167" fontId="27" fillId="9" borderId="5" xfId="1" applyNumberFormat="1" applyFont="1" applyFill="1" applyBorder="1" applyAlignment="1" applyProtection="1">
      <alignment horizontal="center" vertical="center"/>
    </xf>
    <xf numFmtId="167" fontId="27" fillId="9" borderId="6" xfId="1" applyNumberFormat="1" applyFont="1" applyFill="1" applyBorder="1" applyAlignment="1" applyProtection="1">
      <alignment horizontal="center" vertical="center"/>
    </xf>
    <xf numFmtId="167" fontId="27" fillId="9" borderId="7" xfId="1" applyNumberFormat="1" applyFont="1" applyFill="1" applyBorder="1" applyAlignment="1" applyProtection="1">
      <alignment horizontal="center" vertical="center"/>
    </xf>
    <xf numFmtId="167" fontId="25" fillId="3" borderId="5" xfId="1" applyNumberFormat="1" applyFont="1" applyFill="1" applyBorder="1" applyAlignment="1" applyProtection="1">
      <alignment horizontal="center" vertical="center"/>
    </xf>
    <xf numFmtId="167" fontId="25" fillId="3" borderId="6" xfId="1" applyNumberFormat="1" applyFont="1" applyFill="1" applyBorder="1" applyAlignment="1" applyProtection="1">
      <alignment horizontal="center" vertical="center"/>
    </xf>
    <xf numFmtId="167" fontId="25" fillId="3" borderId="7" xfId="1" applyNumberFormat="1" applyFont="1" applyFill="1" applyBorder="1" applyAlignment="1" applyProtection="1">
      <alignment horizontal="center" vertical="center"/>
    </xf>
    <xf numFmtId="0" fontId="7" fillId="0" borderId="0" xfId="92" applyFont="1" applyAlignment="1">
      <alignment horizontal="left"/>
    </xf>
    <xf numFmtId="0" fontId="6" fillId="0" borderId="0" xfId="92" applyFont="1"/>
    <xf numFmtId="0" fontId="16" fillId="0" borderId="0" xfId="95" applyAlignment="1" applyProtection="1"/>
    <xf numFmtId="0" fontId="6" fillId="0" borderId="0" xfId="92" applyFont="1" applyFill="1" applyAlignment="1">
      <alignment horizontal="left"/>
    </xf>
    <xf numFmtId="0" fontId="33" fillId="9" borderId="0" xfId="92" applyFont="1" applyFill="1" applyAlignment="1">
      <alignment horizontal="center"/>
    </xf>
    <xf numFmtId="0" fontId="17" fillId="0" borderId="0" xfId="92" applyFont="1" applyAlignment="1">
      <alignment horizontal="left" wrapText="1"/>
    </xf>
    <xf numFmtId="0" fontId="5" fillId="9" borderId="0" xfId="92" applyFont="1" applyFill="1" applyAlignment="1">
      <alignment horizontal="center" vertical="center"/>
    </xf>
  </cellXfs>
  <cellStyles count="2909">
    <cellStyle name="20% - Accent1" xfId="775" builtinId="30" customBuiltin="1"/>
    <cellStyle name="20% - Accent2" xfId="779" builtinId="34" customBuiltin="1"/>
    <cellStyle name="20% - Accent3" xfId="783" builtinId="38" customBuiltin="1"/>
    <cellStyle name="20% - Accent4" xfId="787" builtinId="42" customBuiltin="1"/>
    <cellStyle name="20% - Accent5" xfId="791" builtinId="46" customBuiltin="1"/>
    <cellStyle name="20% - Accent6" xfId="94" builtinId="50" customBuiltin="1"/>
    <cellStyle name="40% - Accent1" xfId="776" builtinId="31" customBuiltin="1"/>
    <cellStyle name="40% - Accent2" xfId="780" builtinId="35" customBuiltin="1"/>
    <cellStyle name="40% - Accent3" xfId="784" builtinId="39" customBuiltin="1"/>
    <cellStyle name="40% - Accent4" xfId="788" builtinId="43" customBuiltin="1"/>
    <cellStyle name="40% - Accent5" xfId="792" builtinId="47" customBuiltin="1"/>
    <cellStyle name="40% - Accent6" xfId="795" builtinId="51" customBuiltin="1"/>
    <cellStyle name="60% - Accent1" xfId="777" builtinId="32" customBuiltin="1"/>
    <cellStyle name="60% - Accent2" xfId="781" builtinId="36" customBuiltin="1"/>
    <cellStyle name="60% - Accent3" xfId="785" builtinId="40" customBuiltin="1"/>
    <cellStyle name="60% - Accent4" xfId="789" builtinId="44" customBuiltin="1"/>
    <cellStyle name="60% - Accent5" xfId="793" builtinId="48" customBuiltin="1"/>
    <cellStyle name="60% - Accent6" xfId="796" builtinId="52" customBuiltin="1"/>
    <cellStyle name="Accent1" xfId="774" builtinId="29" customBuiltin="1"/>
    <cellStyle name="Accent2" xfId="778" builtinId="33" customBuiltin="1"/>
    <cellStyle name="Accent3" xfId="782" builtinId="37" customBuiltin="1"/>
    <cellStyle name="Accent4" xfId="786" builtinId="41" customBuiltin="1"/>
    <cellStyle name="Accent5" xfId="790" builtinId="45" customBuiltin="1"/>
    <cellStyle name="Accent6" xfId="794" builtinId="49" customBuiltin="1"/>
    <cellStyle name="Bad" xfId="763" builtinId="27" customBuiltin="1"/>
    <cellStyle name="Calculation" xfId="767" builtinId="22" customBuiltin="1"/>
    <cellStyle name="Check Cell" xfId="769" builtinId="23" customBuiltin="1"/>
    <cellStyle name="Comma" xfId="93" builtinId="3"/>
    <cellStyle name="Comma 2" xfId="140"/>
    <cellStyle name="Comma 2 2" xfId="228"/>
    <cellStyle name="Comma 2 2 2" xfId="404"/>
    <cellStyle name="Comma 2 2 2 2" xfId="756"/>
    <cellStyle name="Comma 2 2 2 2 2" xfId="1500"/>
    <cellStyle name="Comma 2 2 2 2 2 2" xfId="2908"/>
    <cellStyle name="Comma 2 2 2 2 3" xfId="2204"/>
    <cellStyle name="Comma 2 2 2 3" xfId="1148"/>
    <cellStyle name="Comma 2 2 2 3 2" xfId="2556"/>
    <cellStyle name="Comma 2 2 2 4" xfId="1852"/>
    <cellStyle name="Comma 2 2 3" xfId="580"/>
    <cellStyle name="Comma 2 2 3 2" xfId="1324"/>
    <cellStyle name="Comma 2 2 3 2 2" xfId="2732"/>
    <cellStyle name="Comma 2 2 3 3" xfId="2028"/>
    <cellStyle name="Comma 2 2 4" xfId="972"/>
    <cellStyle name="Comma 2 2 4 2" xfId="2380"/>
    <cellStyle name="Comma 2 2 5" xfId="1676"/>
    <cellStyle name="Comma 2 3" xfId="316"/>
    <cellStyle name="Comma 2 3 2" xfId="668"/>
    <cellStyle name="Comma 2 3 2 2" xfId="1412"/>
    <cellStyle name="Comma 2 3 2 2 2" xfId="2820"/>
    <cellStyle name="Comma 2 3 2 3" xfId="2116"/>
    <cellStyle name="Comma 2 3 3" xfId="1060"/>
    <cellStyle name="Comma 2 3 3 2" xfId="2468"/>
    <cellStyle name="Comma 2 3 4" xfId="1764"/>
    <cellStyle name="Comma 2 4" xfId="492"/>
    <cellStyle name="Comma 2 4 2" xfId="1236"/>
    <cellStyle name="Comma 2 4 2 2" xfId="2644"/>
    <cellStyle name="Comma 2 4 3" xfId="1940"/>
    <cellStyle name="Comma 2 5" xfId="884"/>
    <cellStyle name="Comma 2 5 2" xfId="2292"/>
    <cellStyle name="Comma 2 6" xfId="1588"/>
    <cellStyle name="Comma 3" xfId="184"/>
    <cellStyle name="Comma 3 2" xfId="360"/>
    <cellStyle name="Comma 3 2 2" xfId="712"/>
    <cellStyle name="Comma 3 2 2 2" xfId="1456"/>
    <cellStyle name="Comma 3 2 2 2 2" xfId="2864"/>
    <cellStyle name="Comma 3 2 2 3" xfId="2160"/>
    <cellStyle name="Comma 3 2 3" xfId="1104"/>
    <cellStyle name="Comma 3 2 3 2" xfId="2512"/>
    <cellStyle name="Comma 3 2 4" xfId="1808"/>
    <cellStyle name="Comma 3 3" xfId="536"/>
    <cellStyle name="Comma 3 3 2" xfId="1280"/>
    <cellStyle name="Comma 3 3 2 2" xfId="2688"/>
    <cellStyle name="Comma 3 3 3" xfId="1984"/>
    <cellStyle name="Comma 3 4" xfId="928"/>
    <cellStyle name="Comma 3 4 2" xfId="2336"/>
    <cellStyle name="Comma 3 5" xfId="1632"/>
    <cellStyle name="Comma 4" xfId="272"/>
    <cellStyle name="Comma 4 2" xfId="624"/>
    <cellStyle name="Comma 4 2 2" xfId="1368"/>
    <cellStyle name="Comma 4 2 2 2" xfId="2776"/>
    <cellStyle name="Comma 4 2 3" xfId="2072"/>
    <cellStyle name="Comma 4 3" xfId="1016"/>
    <cellStyle name="Comma 4 3 2" xfId="2424"/>
    <cellStyle name="Comma 4 4" xfId="1720"/>
    <cellStyle name="Comma 5" xfId="448"/>
    <cellStyle name="Comma 5 2" xfId="1192"/>
    <cellStyle name="Comma 5 2 2" xfId="2600"/>
    <cellStyle name="Comma 5 3" xfId="1896"/>
    <cellStyle name="Comma 6" xfId="840"/>
    <cellStyle name="Comma 6 2" xfId="2248"/>
    <cellStyle name="Comma 7" xfId="1544"/>
    <cellStyle name="Currency 2" xfId="2"/>
    <cellStyle name="Currency 2 10" xfId="229"/>
    <cellStyle name="Currency 2 10 2" xfId="581"/>
    <cellStyle name="Currency 2 10 2 2" xfId="1325"/>
    <cellStyle name="Currency 2 10 2 2 2" xfId="2733"/>
    <cellStyle name="Currency 2 10 2 3" xfId="2029"/>
    <cellStyle name="Currency 2 10 3" xfId="973"/>
    <cellStyle name="Currency 2 10 3 2" xfId="2381"/>
    <cellStyle name="Currency 2 10 4" xfId="1677"/>
    <cellStyle name="Currency 2 11" xfId="405"/>
    <cellStyle name="Currency 2 11 2" xfId="1149"/>
    <cellStyle name="Currency 2 11 2 2" xfId="2557"/>
    <cellStyle name="Currency 2 11 3" xfId="1853"/>
    <cellStyle name="Currency 2 12" xfId="797"/>
    <cellStyle name="Currency 2 12 2" xfId="2205"/>
    <cellStyle name="Currency 2 13" xfId="1501"/>
    <cellStyle name="Currency 2 2" xfId="3"/>
    <cellStyle name="Currency 2 2 10" xfId="406"/>
    <cellStyle name="Currency 2 2 10 2" xfId="1150"/>
    <cellStyle name="Currency 2 2 10 2 2" xfId="2558"/>
    <cellStyle name="Currency 2 2 10 3" xfId="1854"/>
    <cellStyle name="Currency 2 2 11" xfId="798"/>
    <cellStyle name="Currency 2 2 11 2" xfId="2206"/>
    <cellStyle name="Currency 2 2 12" xfId="1502"/>
    <cellStyle name="Currency 2 2 2" xfId="14"/>
    <cellStyle name="Currency 2 2 2 10" xfId="1504"/>
    <cellStyle name="Currency 2 2 2 2" xfId="28"/>
    <cellStyle name="Currency 2 2 2 2 2" xfId="56"/>
    <cellStyle name="Currency 2 2 2 2 2 2" xfId="85"/>
    <cellStyle name="Currency 2 2 2 2 2 2 2" xfId="135"/>
    <cellStyle name="Currency 2 2 2 2 2 2 2 2" xfId="223"/>
    <cellStyle name="Currency 2 2 2 2 2 2 2 2 2" xfId="399"/>
    <cellStyle name="Currency 2 2 2 2 2 2 2 2 2 2" xfId="751"/>
    <cellStyle name="Currency 2 2 2 2 2 2 2 2 2 2 2" xfId="1495"/>
    <cellStyle name="Currency 2 2 2 2 2 2 2 2 2 2 2 2" xfId="2903"/>
    <cellStyle name="Currency 2 2 2 2 2 2 2 2 2 2 3" xfId="2199"/>
    <cellStyle name="Currency 2 2 2 2 2 2 2 2 2 3" xfId="1143"/>
    <cellStyle name="Currency 2 2 2 2 2 2 2 2 2 3 2" xfId="2551"/>
    <cellStyle name="Currency 2 2 2 2 2 2 2 2 2 4" xfId="1847"/>
    <cellStyle name="Currency 2 2 2 2 2 2 2 2 3" xfId="575"/>
    <cellStyle name="Currency 2 2 2 2 2 2 2 2 3 2" xfId="1319"/>
    <cellStyle name="Currency 2 2 2 2 2 2 2 2 3 2 2" xfId="2727"/>
    <cellStyle name="Currency 2 2 2 2 2 2 2 2 3 3" xfId="2023"/>
    <cellStyle name="Currency 2 2 2 2 2 2 2 2 4" xfId="967"/>
    <cellStyle name="Currency 2 2 2 2 2 2 2 2 4 2" xfId="2375"/>
    <cellStyle name="Currency 2 2 2 2 2 2 2 2 5" xfId="1671"/>
    <cellStyle name="Currency 2 2 2 2 2 2 2 3" xfId="311"/>
    <cellStyle name="Currency 2 2 2 2 2 2 2 3 2" xfId="663"/>
    <cellStyle name="Currency 2 2 2 2 2 2 2 3 2 2" xfId="1407"/>
    <cellStyle name="Currency 2 2 2 2 2 2 2 3 2 2 2" xfId="2815"/>
    <cellStyle name="Currency 2 2 2 2 2 2 2 3 2 3" xfId="2111"/>
    <cellStyle name="Currency 2 2 2 2 2 2 2 3 3" xfId="1055"/>
    <cellStyle name="Currency 2 2 2 2 2 2 2 3 3 2" xfId="2463"/>
    <cellStyle name="Currency 2 2 2 2 2 2 2 3 4" xfId="1759"/>
    <cellStyle name="Currency 2 2 2 2 2 2 2 4" xfId="487"/>
    <cellStyle name="Currency 2 2 2 2 2 2 2 4 2" xfId="1231"/>
    <cellStyle name="Currency 2 2 2 2 2 2 2 4 2 2" xfId="2639"/>
    <cellStyle name="Currency 2 2 2 2 2 2 2 4 3" xfId="1935"/>
    <cellStyle name="Currency 2 2 2 2 2 2 2 5" xfId="879"/>
    <cellStyle name="Currency 2 2 2 2 2 2 2 5 2" xfId="2287"/>
    <cellStyle name="Currency 2 2 2 2 2 2 2 6" xfId="1583"/>
    <cellStyle name="Currency 2 2 2 2 2 2 3" xfId="179"/>
    <cellStyle name="Currency 2 2 2 2 2 2 3 2" xfId="355"/>
    <cellStyle name="Currency 2 2 2 2 2 2 3 2 2" xfId="707"/>
    <cellStyle name="Currency 2 2 2 2 2 2 3 2 2 2" xfId="1451"/>
    <cellStyle name="Currency 2 2 2 2 2 2 3 2 2 2 2" xfId="2859"/>
    <cellStyle name="Currency 2 2 2 2 2 2 3 2 2 3" xfId="2155"/>
    <cellStyle name="Currency 2 2 2 2 2 2 3 2 3" xfId="1099"/>
    <cellStyle name="Currency 2 2 2 2 2 2 3 2 3 2" xfId="2507"/>
    <cellStyle name="Currency 2 2 2 2 2 2 3 2 4" xfId="1803"/>
    <cellStyle name="Currency 2 2 2 2 2 2 3 3" xfId="531"/>
    <cellStyle name="Currency 2 2 2 2 2 2 3 3 2" xfId="1275"/>
    <cellStyle name="Currency 2 2 2 2 2 2 3 3 2 2" xfId="2683"/>
    <cellStyle name="Currency 2 2 2 2 2 2 3 3 3" xfId="1979"/>
    <cellStyle name="Currency 2 2 2 2 2 2 3 4" xfId="923"/>
    <cellStyle name="Currency 2 2 2 2 2 2 3 4 2" xfId="2331"/>
    <cellStyle name="Currency 2 2 2 2 2 2 3 5" xfId="1627"/>
    <cellStyle name="Currency 2 2 2 2 2 2 4" xfId="267"/>
    <cellStyle name="Currency 2 2 2 2 2 2 4 2" xfId="619"/>
    <cellStyle name="Currency 2 2 2 2 2 2 4 2 2" xfId="1363"/>
    <cellStyle name="Currency 2 2 2 2 2 2 4 2 2 2" xfId="2771"/>
    <cellStyle name="Currency 2 2 2 2 2 2 4 2 3" xfId="2067"/>
    <cellStyle name="Currency 2 2 2 2 2 2 4 3" xfId="1011"/>
    <cellStyle name="Currency 2 2 2 2 2 2 4 3 2" xfId="2419"/>
    <cellStyle name="Currency 2 2 2 2 2 2 4 4" xfId="1715"/>
    <cellStyle name="Currency 2 2 2 2 2 2 5" xfId="443"/>
    <cellStyle name="Currency 2 2 2 2 2 2 5 2" xfId="1187"/>
    <cellStyle name="Currency 2 2 2 2 2 2 5 2 2" xfId="2595"/>
    <cellStyle name="Currency 2 2 2 2 2 2 5 3" xfId="1891"/>
    <cellStyle name="Currency 2 2 2 2 2 2 6" xfId="835"/>
    <cellStyle name="Currency 2 2 2 2 2 2 6 2" xfId="2243"/>
    <cellStyle name="Currency 2 2 2 2 2 2 7" xfId="1539"/>
    <cellStyle name="Currency 2 2 2 2 2 3" xfId="112"/>
    <cellStyle name="Currency 2 2 2 2 2 3 2" xfId="200"/>
    <cellStyle name="Currency 2 2 2 2 2 3 2 2" xfId="376"/>
    <cellStyle name="Currency 2 2 2 2 2 3 2 2 2" xfId="728"/>
    <cellStyle name="Currency 2 2 2 2 2 3 2 2 2 2" xfId="1472"/>
    <cellStyle name="Currency 2 2 2 2 2 3 2 2 2 2 2" xfId="2880"/>
    <cellStyle name="Currency 2 2 2 2 2 3 2 2 2 3" xfId="2176"/>
    <cellStyle name="Currency 2 2 2 2 2 3 2 2 3" xfId="1120"/>
    <cellStyle name="Currency 2 2 2 2 2 3 2 2 3 2" xfId="2528"/>
    <cellStyle name="Currency 2 2 2 2 2 3 2 2 4" xfId="1824"/>
    <cellStyle name="Currency 2 2 2 2 2 3 2 3" xfId="552"/>
    <cellStyle name="Currency 2 2 2 2 2 3 2 3 2" xfId="1296"/>
    <cellStyle name="Currency 2 2 2 2 2 3 2 3 2 2" xfId="2704"/>
    <cellStyle name="Currency 2 2 2 2 2 3 2 3 3" xfId="2000"/>
    <cellStyle name="Currency 2 2 2 2 2 3 2 4" xfId="944"/>
    <cellStyle name="Currency 2 2 2 2 2 3 2 4 2" xfId="2352"/>
    <cellStyle name="Currency 2 2 2 2 2 3 2 5" xfId="1648"/>
    <cellStyle name="Currency 2 2 2 2 2 3 3" xfId="288"/>
    <cellStyle name="Currency 2 2 2 2 2 3 3 2" xfId="640"/>
    <cellStyle name="Currency 2 2 2 2 2 3 3 2 2" xfId="1384"/>
    <cellStyle name="Currency 2 2 2 2 2 3 3 2 2 2" xfId="2792"/>
    <cellStyle name="Currency 2 2 2 2 2 3 3 2 3" xfId="2088"/>
    <cellStyle name="Currency 2 2 2 2 2 3 3 3" xfId="1032"/>
    <cellStyle name="Currency 2 2 2 2 2 3 3 3 2" xfId="2440"/>
    <cellStyle name="Currency 2 2 2 2 2 3 3 4" xfId="1736"/>
    <cellStyle name="Currency 2 2 2 2 2 3 4" xfId="464"/>
    <cellStyle name="Currency 2 2 2 2 2 3 4 2" xfId="1208"/>
    <cellStyle name="Currency 2 2 2 2 2 3 4 2 2" xfId="2616"/>
    <cellStyle name="Currency 2 2 2 2 2 3 4 3" xfId="1912"/>
    <cellStyle name="Currency 2 2 2 2 2 3 5" xfId="856"/>
    <cellStyle name="Currency 2 2 2 2 2 3 5 2" xfId="2264"/>
    <cellStyle name="Currency 2 2 2 2 2 3 6" xfId="1560"/>
    <cellStyle name="Currency 2 2 2 2 2 4" xfId="156"/>
    <cellStyle name="Currency 2 2 2 2 2 4 2" xfId="332"/>
    <cellStyle name="Currency 2 2 2 2 2 4 2 2" xfId="684"/>
    <cellStyle name="Currency 2 2 2 2 2 4 2 2 2" xfId="1428"/>
    <cellStyle name="Currency 2 2 2 2 2 4 2 2 2 2" xfId="2836"/>
    <cellStyle name="Currency 2 2 2 2 2 4 2 2 3" xfId="2132"/>
    <cellStyle name="Currency 2 2 2 2 2 4 2 3" xfId="1076"/>
    <cellStyle name="Currency 2 2 2 2 2 4 2 3 2" xfId="2484"/>
    <cellStyle name="Currency 2 2 2 2 2 4 2 4" xfId="1780"/>
    <cellStyle name="Currency 2 2 2 2 2 4 3" xfId="508"/>
    <cellStyle name="Currency 2 2 2 2 2 4 3 2" xfId="1252"/>
    <cellStyle name="Currency 2 2 2 2 2 4 3 2 2" xfId="2660"/>
    <cellStyle name="Currency 2 2 2 2 2 4 3 3" xfId="1956"/>
    <cellStyle name="Currency 2 2 2 2 2 4 4" xfId="900"/>
    <cellStyle name="Currency 2 2 2 2 2 4 4 2" xfId="2308"/>
    <cellStyle name="Currency 2 2 2 2 2 4 5" xfId="1604"/>
    <cellStyle name="Currency 2 2 2 2 2 5" xfId="244"/>
    <cellStyle name="Currency 2 2 2 2 2 5 2" xfId="596"/>
    <cellStyle name="Currency 2 2 2 2 2 5 2 2" xfId="1340"/>
    <cellStyle name="Currency 2 2 2 2 2 5 2 2 2" xfId="2748"/>
    <cellStyle name="Currency 2 2 2 2 2 5 2 3" xfId="2044"/>
    <cellStyle name="Currency 2 2 2 2 2 5 3" xfId="988"/>
    <cellStyle name="Currency 2 2 2 2 2 5 3 2" xfId="2396"/>
    <cellStyle name="Currency 2 2 2 2 2 5 4" xfId="1692"/>
    <cellStyle name="Currency 2 2 2 2 2 6" xfId="420"/>
    <cellStyle name="Currency 2 2 2 2 2 6 2" xfId="1164"/>
    <cellStyle name="Currency 2 2 2 2 2 6 2 2" xfId="2572"/>
    <cellStyle name="Currency 2 2 2 2 2 6 3" xfId="1868"/>
    <cellStyle name="Currency 2 2 2 2 2 7" xfId="812"/>
    <cellStyle name="Currency 2 2 2 2 2 7 2" xfId="2220"/>
    <cellStyle name="Currency 2 2 2 2 2 8" xfId="1516"/>
    <cellStyle name="Currency 2 2 2 2 3" xfId="73"/>
    <cellStyle name="Currency 2 2 2 2 3 2" xfId="123"/>
    <cellStyle name="Currency 2 2 2 2 3 2 2" xfId="211"/>
    <cellStyle name="Currency 2 2 2 2 3 2 2 2" xfId="387"/>
    <cellStyle name="Currency 2 2 2 2 3 2 2 2 2" xfId="739"/>
    <cellStyle name="Currency 2 2 2 2 3 2 2 2 2 2" xfId="1483"/>
    <cellStyle name="Currency 2 2 2 2 3 2 2 2 2 2 2" xfId="2891"/>
    <cellStyle name="Currency 2 2 2 2 3 2 2 2 2 3" xfId="2187"/>
    <cellStyle name="Currency 2 2 2 2 3 2 2 2 3" xfId="1131"/>
    <cellStyle name="Currency 2 2 2 2 3 2 2 2 3 2" xfId="2539"/>
    <cellStyle name="Currency 2 2 2 2 3 2 2 2 4" xfId="1835"/>
    <cellStyle name="Currency 2 2 2 2 3 2 2 3" xfId="563"/>
    <cellStyle name="Currency 2 2 2 2 3 2 2 3 2" xfId="1307"/>
    <cellStyle name="Currency 2 2 2 2 3 2 2 3 2 2" xfId="2715"/>
    <cellStyle name="Currency 2 2 2 2 3 2 2 3 3" xfId="2011"/>
    <cellStyle name="Currency 2 2 2 2 3 2 2 4" xfId="955"/>
    <cellStyle name="Currency 2 2 2 2 3 2 2 4 2" xfId="2363"/>
    <cellStyle name="Currency 2 2 2 2 3 2 2 5" xfId="1659"/>
    <cellStyle name="Currency 2 2 2 2 3 2 3" xfId="299"/>
    <cellStyle name="Currency 2 2 2 2 3 2 3 2" xfId="651"/>
    <cellStyle name="Currency 2 2 2 2 3 2 3 2 2" xfId="1395"/>
    <cellStyle name="Currency 2 2 2 2 3 2 3 2 2 2" xfId="2803"/>
    <cellStyle name="Currency 2 2 2 2 3 2 3 2 3" xfId="2099"/>
    <cellStyle name="Currency 2 2 2 2 3 2 3 3" xfId="1043"/>
    <cellStyle name="Currency 2 2 2 2 3 2 3 3 2" xfId="2451"/>
    <cellStyle name="Currency 2 2 2 2 3 2 3 4" xfId="1747"/>
    <cellStyle name="Currency 2 2 2 2 3 2 4" xfId="475"/>
    <cellStyle name="Currency 2 2 2 2 3 2 4 2" xfId="1219"/>
    <cellStyle name="Currency 2 2 2 2 3 2 4 2 2" xfId="2627"/>
    <cellStyle name="Currency 2 2 2 2 3 2 4 3" xfId="1923"/>
    <cellStyle name="Currency 2 2 2 2 3 2 5" xfId="867"/>
    <cellStyle name="Currency 2 2 2 2 3 2 5 2" xfId="2275"/>
    <cellStyle name="Currency 2 2 2 2 3 2 6" xfId="1571"/>
    <cellStyle name="Currency 2 2 2 2 3 3" xfId="167"/>
    <cellStyle name="Currency 2 2 2 2 3 3 2" xfId="343"/>
    <cellStyle name="Currency 2 2 2 2 3 3 2 2" xfId="695"/>
    <cellStyle name="Currency 2 2 2 2 3 3 2 2 2" xfId="1439"/>
    <cellStyle name="Currency 2 2 2 2 3 3 2 2 2 2" xfId="2847"/>
    <cellStyle name="Currency 2 2 2 2 3 3 2 2 3" xfId="2143"/>
    <cellStyle name="Currency 2 2 2 2 3 3 2 3" xfId="1087"/>
    <cellStyle name="Currency 2 2 2 2 3 3 2 3 2" xfId="2495"/>
    <cellStyle name="Currency 2 2 2 2 3 3 2 4" xfId="1791"/>
    <cellStyle name="Currency 2 2 2 2 3 3 3" xfId="519"/>
    <cellStyle name="Currency 2 2 2 2 3 3 3 2" xfId="1263"/>
    <cellStyle name="Currency 2 2 2 2 3 3 3 2 2" xfId="2671"/>
    <cellStyle name="Currency 2 2 2 2 3 3 3 3" xfId="1967"/>
    <cellStyle name="Currency 2 2 2 2 3 3 4" xfId="911"/>
    <cellStyle name="Currency 2 2 2 2 3 3 4 2" xfId="2319"/>
    <cellStyle name="Currency 2 2 2 2 3 3 5" xfId="1615"/>
    <cellStyle name="Currency 2 2 2 2 3 4" xfId="255"/>
    <cellStyle name="Currency 2 2 2 2 3 4 2" xfId="607"/>
    <cellStyle name="Currency 2 2 2 2 3 4 2 2" xfId="1351"/>
    <cellStyle name="Currency 2 2 2 2 3 4 2 2 2" xfId="2759"/>
    <cellStyle name="Currency 2 2 2 2 3 4 2 3" xfId="2055"/>
    <cellStyle name="Currency 2 2 2 2 3 4 3" xfId="999"/>
    <cellStyle name="Currency 2 2 2 2 3 4 3 2" xfId="2407"/>
    <cellStyle name="Currency 2 2 2 2 3 4 4" xfId="1703"/>
    <cellStyle name="Currency 2 2 2 2 3 5" xfId="431"/>
    <cellStyle name="Currency 2 2 2 2 3 5 2" xfId="1175"/>
    <cellStyle name="Currency 2 2 2 2 3 5 2 2" xfId="2583"/>
    <cellStyle name="Currency 2 2 2 2 3 5 3" xfId="1879"/>
    <cellStyle name="Currency 2 2 2 2 3 6" xfId="823"/>
    <cellStyle name="Currency 2 2 2 2 3 6 2" xfId="2231"/>
    <cellStyle name="Currency 2 2 2 2 3 7" xfId="1527"/>
    <cellStyle name="Currency 2 2 2 2 4" xfId="104"/>
    <cellStyle name="Currency 2 2 2 2 4 2" xfId="192"/>
    <cellStyle name="Currency 2 2 2 2 4 2 2" xfId="368"/>
    <cellStyle name="Currency 2 2 2 2 4 2 2 2" xfId="720"/>
    <cellStyle name="Currency 2 2 2 2 4 2 2 2 2" xfId="1464"/>
    <cellStyle name="Currency 2 2 2 2 4 2 2 2 2 2" xfId="2872"/>
    <cellStyle name="Currency 2 2 2 2 4 2 2 2 3" xfId="2168"/>
    <cellStyle name="Currency 2 2 2 2 4 2 2 3" xfId="1112"/>
    <cellStyle name="Currency 2 2 2 2 4 2 2 3 2" xfId="2520"/>
    <cellStyle name="Currency 2 2 2 2 4 2 2 4" xfId="1816"/>
    <cellStyle name="Currency 2 2 2 2 4 2 3" xfId="544"/>
    <cellStyle name="Currency 2 2 2 2 4 2 3 2" xfId="1288"/>
    <cellStyle name="Currency 2 2 2 2 4 2 3 2 2" xfId="2696"/>
    <cellStyle name="Currency 2 2 2 2 4 2 3 3" xfId="1992"/>
    <cellStyle name="Currency 2 2 2 2 4 2 4" xfId="936"/>
    <cellStyle name="Currency 2 2 2 2 4 2 4 2" xfId="2344"/>
    <cellStyle name="Currency 2 2 2 2 4 2 5" xfId="1640"/>
    <cellStyle name="Currency 2 2 2 2 4 3" xfId="280"/>
    <cellStyle name="Currency 2 2 2 2 4 3 2" xfId="632"/>
    <cellStyle name="Currency 2 2 2 2 4 3 2 2" xfId="1376"/>
    <cellStyle name="Currency 2 2 2 2 4 3 2 2 2" xfId="2784"/>
    <cellStyle name="Currency 2 2 2 2 4 3 2 3" xfId="2080"/>
    <cellStyle name="Currency 2 2 2 2 4 3 3" xfId="1024"/>
    <cellStyle name="Currency 2 2 2 2 4 3 3 2" xfId="2432"/>
    <cellStyle name="Currency 2 2 2 2 4 3 4" xfId="1728"/>
    <cellStyle name="Currency 2 2 2 2 4 4" xfId="456"/>
    <cellStyle name="Currency 2 2 2 2 4 4 2" xfId="1200"/>
    <cellStyle name="Currency 2 2 2 2 4 4 2 2" xfId="2608"/>
    <cellStyle name="Currency 2 2 2 2 4 4 3" xfId="1904"/>
    <cellStyle name="Currency 2 2 2 2 4 5" xfId="848"/>
    <cellStyle name="Currency 2 2 2 2 4 5 2" xfId="2256"/>
    <cellStyle name="Currency 2 2 2 2 4 6" xfId="1552"/>
    <cellStyle name="Currency 2 2 2 2 5" xfId="148"/>
    <cellStyle name="Currency 2 2 2 2 5 2" xfId="324"/>
    <cellStyle name="Currency 2 2 2 2 5 2 2" xfId="676"/>
    <cellStyle name="Currency 2 2 2 2 5 2 2 2" xfId="1420"/>
    <cellStyle name="Currency 2 2 2 2 5 2 2 2 2" xfId="2828"/>
    <cellStyle name="Currency 2 2 2 2 5 2 2 3" xfId="2124"/>
    <cellStyle name="Currency 2 2 2 2 5 2 3" xfId="1068"/>
    <cellStyle name="Currency 2 2 2 2 5 2 3 2" xfId="2476"/>
    <cellStyle name="Currency 2 2 2 2 5 2 4" xfId="1772"/>
    <cellStyle name="Currency 2 2 2 2 5 3" xfId="500"/>
    <cellStyle name="Currency 2 2 2 2 5 3 2" xfId="1244"/>
    <cellStyle name="Currency 2 2 2 2 5 3 2 2" xfId="2652"/>
    <cellStyle name="Currency 2 2 2 2 5 3 3" xfId="1948"/>
    <cellStyle name="Currency 2 2 2 2 5 4" xfId="892"/>
    <cellStyle name="Currency 2 2 2 2 5 4 2" xfId="2300"/>
    <cellStyle name="Currency 2 2 2 2 5 5" xfId="1596"/>
    <cellStyle name="Currency 2 2 2 2 6" xfId="236"/>
    <cellStyle name="Currency 2 2 2 2 6 2" xfId="588"/>
    <cellStyle name="Currency 2 2 2 2 6 2 2" xfId="1332"/>
    <cellStyle name="Currency 2 2 2 2 6 2 2 2" xfId="2740"/>
    <cellStyle name="Currency 2 2 2 2 6 2 3" xfId="2036"/>
    <cellStyle name="Currency 2 2 2 2 6 3" xfId="980"/>
    <cellStyle name="Currency 2 2 2 2 6 3 2" xfId="2388"/>
    <cellStyle name="Currency 2 2 2 2 6 4" xfId="1684"/>
    <cellStyle name="Currency 2 2 2 2 7" xfId="412"/>
    <cellStyle name="Currency 2 2 2 2 7 2" xfId="1156"/>
    <cellStyle name="Currency 2 2 2 2 7 2 2" xfId="2564"/>
    <cellStyle name="Currency 2 2 2 2 7 3" xfId="1860"/>
    <cellStyle name="Currency 2 2 2 2 8" xfId="804"/>
    <cellStyle name="Currency 2 2 2 2 8 2" xfId="2212"/>
    <cellStyle name="Currency 2 2 2 2 9" xfId="1508"/>
    <cellStyle name="Currency 2 2 2 3" xfId="42"/>
    <cellStyle name="Currency 2 2 2 3 2" xfId="79"/>
    <cellStyle name="Currency 2 2 2 3 2 2" xfId="129"/>
    <cellStyle name="Currency 2 2 2 3 2 2 2" xfId="217"/>
    <cellStyle name="Currency 2 2 2 3 2 2 2 2" xfId="393"/>
    <cellStyle name="Currency 2 2 2 3 2 2 2 2 2" xfId="745"/>
    <cellStyle name="Currency 2 2 2 3 2 2 2 2 2 2" xfId="1489"/>
    <cellStyle name="Currency 2 2 2 3 2 2 2 2 2 2 2" xfId="2897"/>
    <cellStyle name="Currency 2 2 2 3 2 2 2 2 2 3" xfId="2193"/>
    <cellStyle name="Currency 2 2 2 3 2 2 2 2 3" xfId="1137"/>
    <cellStyle name="Currency 2 2 2 3 2 2 2 2 3 2" xfId="2545"/>
    <cellStyle name="Currency 2 2 2 3 2 2 2 2 4" xfId="1841"/>
    <cellStyle name="Currency 2 2 2 3 2 2 2 3" xfId="569"/>
    <cellStyle name="Currency 2 2 2 3 2 2 2 3 2" xfId="1313"/>
    <cellStyle name="Currency 2 2 2 3 2 2 2 3 2 2" xfId="2721"/>
    <cellStyle name="Currency 2 2 2 3 2 2 2 3 3" xfId="2017"/>
    <cellStyle name="Currency 2 2 2 3 2 2 2 4" xfId="961"/>
    <cellStyle name="Currency 2 2 2 3 2 2 2 4 2" xfId="2369"/>
    <cellStyle name="Currency 2 2 2 3 2 2 2 5" xfId="1665"/>
    <cellStyle name="Currency 2 2 2 3 2 2 3" xfId="305"/>
    <cellStyle name="Currency 2 2 2 3 2 2 3 2" xfId="657"/>
    <cellStyle name="Currency 2 2 2 3 2 2 3 2 2" xfId="1401"/>
    <cellStyle name="Currency 2 2 2 3 2 2 3 2 2 2" xfId="2809"/>
    <cellStyle name="Currency 2 2 2 3 2 2 3 2 3" xfId="2105"/>
    <cellStyle name="Currency 2 2 2 3 2 2 3 3" xfId="1049"/>
    <cellStyle name="Currency 2 2 2 3 2 2 3 3 2" xfId="2457"/>
    <cellStyle name="Currency 2 2 2 3 2 2 3 4" xfId="1753"/>
    <cellStyle name="Currency 2 2 2 3 2 2 4" xfId="481"/>
    <cellStyle name="Currency 2 2 2 3 2 2 4 2" xfId="1225"/>
    <cellStyle name="Currency 2 2 2 3 2 2 4 2 2" xfId="2633"/>
    <cellStyle name="Currency 2 2 2 3 2 2 4 3" xfId="1929"/>
    <cellStyle name="Currency 2 2 2 3 2 2 5" xfId="873"/>
    <cellStyle name="Currency 2 2 2 3 2 2 5 2" xfId="2281"/>
    <cellStyle name="Currency 2 2 2 3 2 2 6" xfId="1577"/>
    <cellStyle name="Currency 2 2 2 3 2 3" xfId="173"/>
    <cellStyle name="Currency 2 2 2 3 2 3 2" xfId="349"/>
    <cellStyle name="Currency 2 2 2 3 2 3 2 2" xfId="701"/>
    <cellStyle name="Currency 2 2 2 3 2 3 2 2 2" xfId="1445"/>
    <cellStyle name="Currency 2 2 2 3 2 3 2 2 2 2" xfId="2853"/>
    <cellStyle name="Currency 2 2 2 3 2 3 2 2 3" xfId="2149"/>
    <cellStyle name="Currency 2 2 2 3 2 3 2 3" xfId="1093"/>
    <cellStyle name="Currency 2 2 2 3 2 3 2 3 2" xfId="2501"/>
    <cellStyle name="Currency 2 2 2 3 2 3 2 4" xfId="1797"/>
    <cellStyle name="Currency 2 2 2 3 2 3 3" xfId="525"/>
    <cellStyle name="Currency 2 2 2 3 2 3 3 2" xfId="1269"/>
    <cellStyle name="Currency 2 2 2 3 2 3 3 2 2" xfId="2677"/>
    <cellStyle name="Currency 2 2 2 3 2 3 3 3" xfId="1973"/>
    <cellStyle name="Currency 2 2 2 3 2 3 4" xfId="917"/>
    <cellStyle name="Currency 2 2 2 3 2 3 4 2" xfId="2325"/>
    <cellStyle name="Currency 2 2 2 3 2 3 5" xfId="1621"/>
    <cellStyle name="Currency 2 2 2 3 2 4" xfId="261"/>
    <cellStyle name="Currency 2 2 2 3 2 4 2" xfId="613"/>
    <cellStyle name="Currency 2 2 2 3 2 4 2 2" xfId="1357"/>
    <cellStyle name="Currency 2 2 2 3 2 4 2 2 2" xfId="2765"/>
    <cellStyle name="Currency 2 2 2 3 2 4 2 3" xfId="2061"/>
    <cellStyle name="Currency 2 2 2 3 2 4 3" xfId="1005"/>
    <cellStyle name="Currency 2 2 2 3 2 4 3 2" xfId="2413"/>
    <cellStyle name="Currency 2 2 2 3 2 4 4" xfId="1709"/>
    <cellStyle name="Currency 2 2 2 3 2 5" xfId="437"/>
    <cellStyle name="Currency 2 2 2 3 2 5 2" xfId="1181"/>
    <cellStyle name="Currency 2 2 2 3 2 5 2 2" xfId="2589"/>
    <cellStyle name="Currency 2 2 2 3 2 5 3" xfId="1885"/>
    <cellStyle name="Currency 2 2 2 3 2 6" xfId="829"/>
    <cellStyle name="Currency 2 2 2 3 2 6 2" xfId="2237"/>
    <cellStyle name="Currency 2 2 2 3 2 7" xfId="1533"/>
    <cellStyle name="Currency 2 2 2 3 3" xfId="108"/>
    <cellStyle name="Currency 2 2 2 3 3 2" xfId="196"/>
    <cellStyle name="Currency 2 2 2 3 3 2 2" xfId="372"/>
    <cellStyle name="Currency 2 2 2 3 3 2 2 2" xfId="724"/>
    <cellStyle name="Currency 2 2 2 3 3 2 2 2 2" xfId="1468"/>
    <cellStyle name="Currency 2 2 2 3 3 2 2 2 2 2" xfId="2876"/>
    <cellStyle name="Currency 2 2 2 3 3 2 2 2 3" xfId="2172"/>
    <cellStyle name="Currency 2 2 2 3 3 2 2 3" xfId="1116"/>
    <cellStyle name="Currency 2 2 2 3 3 2 2 3 2" xfId="2524"/>
    <cellStyle name="Currency 2 2 2 3 3 2 2 4" xfId="1820"/>
    <cellStyle name="Currency 2 2 2 3 3 2 3" xfId="548"/>
    <cellStyle name="Currency 2 2 2 3 3 2 3 2" xfId="1292"/>
    <cellStyle name="Currency 2 2 2 3 3 2 3 2 2" xfId="2700"/>
    <cellStyle name="Currency 2 2 2 3 3 2 3 3" xfId="1996"/>
    <cellStyle name="Currency 2 2 2 3 3 2 4" xfId="940"/>
    <cellStyle name="Currency 2 2 2 3 3 2 4 2" xfId="2348"/>
    <cellStyle name="Currency 2 2 2 3 3 2 5" xfId="1644"/>
    <cellStyle name="Currency 2 2 2 3 3 3" xfId="284"/>
    <cellStyle name="Currency 2 2 2 3 3 3 2" xfId="636"/>
    <cellStyle name="Currency 2 2 2 3 3 3 2 2" xfId="1380"/>
    <cellStyle name="Currency 2 2 2 3 3 3 2 2 2" xfId="2788"/>
    <cellStyle name="Currency 2 2 2 3 3 3 2 3" xfId="2084"/>
    <cellStyle name="Currency 2 2 2 3 3 3 3" xfId="1028"/>
    <cellStyle name="Currency 2 2 2 3 3 3 3 2" xfId="2436"/>
    <cellStyle name="Currency 2 2 2 3 3 3 4" xfId="1732"/>
    <cellStyle name="Currency 2 2 2 3 3 4" xfId="460"/>
    <cellStyle name="Currency 2 2 2 3 3 4 2" xfId="1204"/>
    <cellStyle name="Currency 2 2 2 3 3 4 2 2" xfId="2612"/>
    <cellStyle name="Currency 2 2 2 3 3 4 3" xfId="1908"/>
    <cellStyle name="Currency 2 2 2 3 3 5" xfId="852"/>
    <cellStyle name="Currency 2 2 2 3 3 5 2" xfId="2260"/>
    <cellStyle name="Currency 2 2 2 3 3 6" xfId="1556"/>
    <cellStyle name="Currency 2 2 2 3 4" xfId="152"/>
    <cellStyle name="Currency 2 2 2 3 4 2" xfId="328"/>
    <cellStyle name="Currency 2 2 2 3 4 2 2" xfId="680"/>
    <cellStyle name="Currency 2 2 2 3 4 2 2 2" xfId="1424"/>
    <cellStyle name="Currency 2 2 2 3 4 2 2 2 2" xfId="2832"/>
    <cellStyle name="Currency 2 2 2 3 4 2 2 3" xfId="2128"/>
    <cellStyle name="Currency 2 2 2 3 4 2 3" xfId="1072"/>
    <cellStyle name="Currency 2 2 2 3 4 2 3 2" xfId="2480"/>
    <cellStyle name="Currency 2 2 2 3 4 2 4" xfId="1776"/>
    <cellStyle name="Currency 2 2 2 3 4 3" xfId="504"/>
    <cellStyle name="Currency 2 2 2 3 4 3 2" xfId="1248"/>
    <cellStyle name="Currency 2 2 2 3 4 3 2 2" xfId="2656"/>
    <cellStyle name="Currency 2 2 2 3 4 3 3" xfId="1952"/>
    <cellStyle name="Currency 2 2 2 3 4 4" xfId="896"/>
    <cellStyle name="Currency 2 2 2 3 4 4 2" xfId="2304"/>
    <cellStyle name="Currency 2 2 2 3 4 5" xfId="1600"/>
    <cellStyle name="Currency 2 2 2 3 5" xfId="240"/>
    <cellStyle name="Currency 2 2 2 3 5 2" xfId="592"/>
    <cellStyle name="Currency 2 2 2 3 5 2 2" xfId="1336"/>
    <cellStyle name="Currency 2 2 2 3 5 2 2 2" xfId="2744"/>
    <cellStyle name="Currency 2 2 2 3 5 2 3" xfId="2040"/>
    <cellStyle name="Currency 2 2 2 3 5 3" xfId="984"/>
    <cellStyle name="Currency 2 2 2 3 5 3 2" xfId="2392"/>
    <cellStyle name="Currency 2 2 2 3 5 4" xfId="1688"/>
    <cellStyle name="Currency 2 2 2 3 6" xfId="416"/>
    <cellStyle name="Currency 2 2 2 3 6 2" xfId="1160"/>
    <cellStyle name="Currency 2 2 2 3 6 2 2" xfId="2568"/>
    <cellStyle name="Currency 2 2 2 3 6 3" xfId="1864"/>
    <cellStyle name="Currency 2 2 2 3 7" xfId="808"/>
    <cellStyle name="Currency 2 2 2 3 7 2" xfId="2216"/>
    <cellStyle name="Currency 2 2 2 3 8" xfId="1512"/>
    <cellStyle name="Currency 2 2 2 4" xfId="67"/>
    <cellStyle name="Currency 2 2 2 4 2" xfId="117"/>
    <cellStyle name="Currency 2 2 2 4 2 2" xfId="205"/>
    <cellStyle name="Currency 2 2 2 4 2 2 2" xfId="381"/>
    <cellStyle name="Currency 2 2 2 4 2 2 2 2" xfId="733"/>
    <cellStyle name="Currency 2 2 2 4 2 2 2 2 2" xfId="1477"/>
    <cellStyle name="Currency 2 2 2 4 2 2 2 2 2 2" xfId="2885"/>
    <cellStyle name="Currency 2 2 2 4 2 2 2 2 3" xfId="2181"/>
    <cellStyle name="Currency 2 2 2 4 2 2 2 3" xfId="1125"/>
    <cellStyle name="Currency 2 2 2 4 2 2 2 3 2" xfId="2533"/>
    <cellStyle name="Currency 2 2 2 4 2 2 2 4" xfId="1829"/>
    <cellStyle name="Currency 2 2 2 4 2 2 3" xfId="557"/>
    <cellStyle name="Currency 2 2 2 4 2 2 3 2" xfId="1301"/>
    <cellStyle name="Currency 2 2 2 4 2 2 3 2 2" xfId="2709"/>
    <cellStyle name="Currency 2 2 2 4 2 2 3 3" xfId="2005"/>
    <cellStyle name="Currency 2 2 2 4 2 2 4" xfId="949"/>
    <cellStyle name="Currency 2 2 2 4 2 2 4 2" xfId="2357"/>
    <cellStyle name="Currency 2 2 2 4 2 2 5" xfId="1653"/>
    <cellStyle name="Currency 2 2 2 4 2 3" xfId="293"/>
    <cellStyle name="Currency 2 2 2 4 2 3 2" xfId="645"/>
    <cellStyle name="Currency 2 2 2 4 2 3 2 2" xfId="1389"/>
    <cellStyle name="Currency 2 2 2 4 2 3 2 2 2" xfId="2797"/>
    <cellStyle name="Currency 2 2 2 4 2 3 2 3" xfId="2093"/>
    <cellStyle name="Currency 2 2 2 4 2 3 3" xfId="1037"/>
    <cellStyle name="Currency 2 2 2 4 2 3 3 2" xfId="2445"/>
    <cellStyle name="Currency 2 2 2 4 2 3 4" xfId="1741"/>
    <cellStyle name="Currency 2 2 2 4 2 4" xfId="469"/>
    <cellStyle name="Currency 2 2 2 4 2 4 2" xfId="1213"/>
    <cellStyle name="Currency 2 2 2 4 2 4 2 2" xfId="2621"/>
    <cellStyle name="Currency 2 2 2 4 2 4 3" xfId="1917"/>
    <cellStyle name="Currency 2 2 2 4 2 5" xfId="861"/>
    <cellStyle name="Currency 2 2 2 4 2 5 2" xfId="2269"/>
    <cellStyle name="Currency 2 2 2 4 2 6" xfId="1565"/>
    <cellStyle name="Currency 2 2 2 4 3" xfId="161"/>
    <cellStyle name="Currency 2 2 2 4 3 2" xfId="337"/>
    <cellStyle name="Currency 2 2 2 4 3 2 2" xfId="689"/>
    <cellStyle name="Currency 2 2 2 4 3 2 2 2" xfId="1433"/>
    <cellStyle name="Currency 2 2 2 4 3 2 2 2 2" xfId="2841"/>
    <cellStyle name="Currency 2 2 2 4 3 2 2 3" xfId="2137"/>
    <cellStyle name="Currency 2 2 2 4 3 2 3" xfId="1081"/>
    <cellStyle name="Currency 2 2 2 4 3 2 3 2" xfId="2489"/>
    <cellStyle name="Currency 2 2 2 4 3 2 4" xfId="1785"/>
    <cellStyle name="Currency 2 2 2 4 3 3" xfId="513"/>
    <cellStyle name="Currency 2 2 2 4 3 3 2" xfId="1257"/>
    <cellStyle name="Currency 2 2 2 4 3 3 2 2" xfId="2665"/>
    <cellStyle name="Currency 2 2 2 4 3 3 3" xfId="1961"/>
    <cellStyle name="Currency 2 2 2 4 3 4" xfId="905"/>
    <cellStyle name="Currency 2 2 2 4 3 4 2" xfId="2313"/>
    <cellStyle name="Currency 2 2 2 4 3 5" xfId="1609"/>
    <cellStyle name="Currency 2 2 2 4 4" xfId="249"/>
    <cellStyle name="Currency 2 2 2 4 4 2" xfId="601"/>
    <cellStyle name="Currency 2 2 2 4 4 2 2" xfId="1345"/>
    <cellStyle name="Currency 2 2 2 4 4 2 2 2" xfId="2753"/>
    <cellStyle name="Currency 2 2 2 4 4 2 3" xfId="2049"/>
    <cellStyle name="Currency 2 2 2 4 4 3" xfId="993"/>
    <cellStyle name="Currency 2 2 2 4 4 3 2" xfId="2401"/>
    <cellStyle name="Currency 2 2 2 4 4 4" xfId="1697"/>
    <cellStyle name="Currency 2 2 2 4 5" xfId="425"/>
    <cellStyle name="Currency 2 2 2 4 5 2" xfId="1169"/>
    <cellStyle name="Currency 2 2 2 4 5 2 2" xfId="2577"/>
    <cellStyle name="Currency 2 2 2 4 5 3" xfId="1873"/>
    <cellStyle name="Currency 2 2 2 4 6" xfId="817"/>
    <cellStyle name="Currency 2 2 2 4 6 2" xfId="2225"/>
    <cellStyle name="Currency 2 2 2 4 7" xfId="1521"/>
    <cellStyle name="Currency 2 2 2 5" xfId="100"/>
    <cellStyle name="Currency 2 2 2 5 2" xfId="188"/>
    <cellStyle name="Currency 2 2 2 5 2 2" xfId="364"/>
    <cellStyle name="Currency 2 2 2 5 2 2 2" xfId="716"/>
    <cellStyle name="Currency 2 2 2 5 2 2 2 2" xfId="1460"/>
    <cellStyle name="Currency 2 2 2 5 2 2 2 2 2" xfId="2868"/>
    <cellStyle name="Currency 2 2 2 5 2 2 2 3" xfId="2164"/>
    <cellStyle name="Currency 2 2 2 5 2 2 3" xfId="1108"/>
    <cellStyle name="Currency 2 2 2 5 2 2 3 2" xfId="2516"/>
    <cellStyle name="Currency 2 2 2 5 2 2 4" xfId="1812"/>
    <cellStyle name="Currency 2 2 2 5 2 3" xfId="540"/>
    <cellStyle name="Currency 2 2 2 5 2 3 2" xfId="1284"/>
    <cellStyle name="Currency 2 2 2 5 2 3 2 2" xfId="2692"/>
    <cellStyle name="Currency 2 2 2 5 2 3 3" xfId="1988"/>
    <cellStyle name="Currency 2 2 2 5 2 4" xfId="932"/>
    <cellStyle name="Currency 2 2 2 5 2 4 2" xfId="2340"/>
    <cellStyle name="Currency 2 2 2 5 2 5" xfId="1636"/>
    <cellStyle name="Currency 2 2 2 5 3" xfId="276"/>
    <cellStyle name="Currency 2 2 2 5 3 2" xfId="628"/>
    <cellStyle name="Currency 2 2 2 5 3 2 2" xfId="1372"/>
    <cellStyle name="Currency 2 2 2 5 3 2 2 2" xfId="2780"/>
    <cellStyle name="Currency 2 2 2 5 3 2 3" xfId="2076"/>
    <cellStyle name="Currency 2 2 2 5 3 3" xfId="1020"/>
    <cellStyle name="Currency 2 2 2 5 3 3 2" xfId="2428"/>
    <cellStyle name="Currency 2 2 2 5 3 4" xfId="1724"/>
    <cellStyle name="Currency 2 2 2 5 4" xfId="452"/>
    <cellStyle name="Currency 2 2 2 5 4 2" xfId="1196"/>
    <cellStyle name="Currency 2 2 2 5 4 2 2" xfId="2604"/>
    <cellStyle name="Currency 2 2 2 5 4 3" xfId="1900"/>
    <cellStyle name="Currency 2 2 2 5 5" xfId="844"/>
    <cellStyle name="Currency 2 2 2 5 5 2" xfId="2252"/>
    <cellStyle name="Currency 2 2 2 5 6" xfId="1548"/>
    <cellStyle name="Currency 2 2 2 6" xfId="144"/>
    <cellStyle name="Currency 2 2 2 6 2" xfId="320"/>
    <cellStyle name="Currency 2 2 2 6 2 2" xfId="672"/>
    <cellStyle name="Currency 2 2 2 6 2 2 2" xfId="1416"/>
    <cellStyle name="Currency 2 2 2 6 2 2 2 2" xfId="2824"/>
    <cellStyle name="Currency 2 2 2 6 2 2 3" xfId="2120"/>
    <cellStyle name="Currency 2 2 2 6 2 3" xfId="1064"/>
    <cellStyle name="Currency 2 2 2 6 2 3 2" xfId="2472"/>
    <cellStyle name="Currency 2 2 2 6 2 4" xfId="1768"/>
    <cellStyle name="Currency 2 2 2 6 3" xfId="496"/>
    <cellStyle name="Currency 2 2 2 6 3 2" xfId="1240"/>
    <cellStyle name="Currency 2 2 2 6 3 2 2" xfId="2648"/>
    <cellStyle name="Currency 2 2 2 6 3 3" xfId="1944"/>
    <cellStyle name="Currency 2 2 2 6 4" xfId="888"/>
    <cellStyle name="Currency 2 2 2 6 4 2" xfId="2296"/>
    <cellStyle name="Currency 2 2 2 6 5" xfId="1592"/>
    <cellStyle name="Currency 2 2 2 7" xfId="232"/>
    <cellStyle name="Currency 2 2 2 7 2" xfId="584"/>
    <cellStyle name="Currency 2 2 2 7 2 2" xfId="1328"/>
    <cellStyle name="Currency 2 2 2 7 2 2 2" xfId="2736"/>
    <cellStyle name="Currency 2 2 2 7 2 3" xfId="2032"/>
    <cellStyle name="Currency 2 2 2 7 3" xfId="976"/>
    <cellStyle name="Currency 2 2 2 7 3 2" xfId="2384"/>
    <cellStyle name="Currency 2 2 2 7 4" xfId="1680"/>
    <cellStyle name="Currency 2 2 2 8" xfId="408"/>
    <cellStyle name="Currency 2 2 2 8 2" xfId="1152"/>
    <cellStyle name="Currency 2 2 2 8 2 2" xfId="2560"/>
    <cellStyle name="Currency 2 2 2 8 3" xfId="1856"/>
    <cellStyle name="Currency 2 2 2 9" xfId="800"/>
    <cellStyle name="Currency 2 2 2 9 2" xfId="2208"/>
    <cellStyle name="Currency 2 2 3" xfId="21"/>
    <cellStyle name="Currency 2 2 3 2" xfId="49"/>
    <cellStyle name="Currency 2 2 3 2 2" xfId="82"/>
    <cellStyle name="Currency 2 2 3 2 2 2" xfId="132"/>
    <cellStyle name="Currency 2 2 3 2 2 2 2" xfId="220"/>
    <cellStyle name="Currency 2 2 3 2 2 2 2 2" xfId="396"/>
    <cellStyle name="Currency 2 2 3 2 2 2 2 2 2" xfId="748"/>
    <cellStyle name="Currency 2 2 3 2 2 2 2 2 2 2" xfId="1492"/>
    <cellStyle name="Currency 2 2 3 2 2 2 2 2 2 2 2" xfId="2900"/>
    <cellStyle name="Currency 2 2 3 2 2 2 2 2 2 3" xfId="2196"/>
    <cellStyle name="Currency 2 2 3 2 2 2 2 2 3" xfId="1140"/>
    <cellStyle name="Currency 2 2 3 2 2 2 2 2 3 2" xfId="2548"/>
    <cellStyle name="Currency 2 2 3 2 2 2 2 2 4" xfId="1844"/>
    <cellStyle name="Currency 2 2 3 2 2 2 2 3" xfId="572"/>
    <cellStyle name="Currency 2 2 3 2 2 2 2 3 2" xfId="1316"/>
    <cellStyle name="Currency 2 2 3 2 2 2 2 3 2 2" xfId="2724"/>
    <cellStyle name="Currency 2 2 3 2 2 2 2 3 3" xfId="2020"/>
    <cellStyle name="Currency 2 2 3 2 2 2 2 4" xfId="964"/>
    <cellStyle name="Currency 2 2 3 2 2 2 2 4 2" xfId="2372"/>
    <cellStyle name="Currency 2 2 3 2 2 2 2 5" xfId="1668"/>
    <cellStyle name="Currency 2 2 3 2 2 2 3" xfId="308"/>
    <cellStyle name="Currency 2 2 3 2 2 2 3 2" xfId="660"/>
    <cellStyle name="Currency 2 2 3 2 2 2 3 2 2" xfId="1404"/>
    <cellStyle name="Currency 2 2 3 2 2 2 3 2 2 2" xfId="2812"/>
    <cellStyle name="Currency 2 2 3 2 2 2 3 2 3" xfId="2108"/>
    <cellStyle name="Currency 2 2 3 2 2 2 3 3" xfId="1052"/>
    <cellStyle name="Currency 2 2 3 2 2 2 3 3 2" xfId="2460"/>
    <cellStyle name="Currency 2 2 3 2 2 2 3 4" xfId="1756"/>
    <cellStyle name="Currency 2 2 3 2 2 2 4" xfId="484"/>
    <cellStyle name="Currency 2 2 3 2 2 2 4 2" xfId="1228"/>
    <cellStyle name="Currency 2 2 3 2 2 2 4 2 2" xfId="2636"/>
    <cellStyle name="Currency 2 2 3 2 2 2 4 3" xfId="1932"/>
    <cellStyle name="Currency 2 2 3 2 2 2 5" xfId="876"/>
    <cellStyle name="Currency 2 2 3 2 2 2 5 2" xfId="2284"/>
    <cellStyle name="Currency 2 2 3 2 2 2 6" xfId="1580"/>
    <cellStyle name="Currency 2 2 3 2 2 3" xfId="176"/>
    <cellStyle name="Currency 2 2 3 2 2 3 2" xfId="352"/>
    <cellStyle name="Currency 2 2 3 2 2 3 2 2" xfId="704"/>
    <cellStyle name="Currency 2 2 3 2 2 3 2 2 2" xfId="1448"/>
    <cellStyle name="Currency 2 2 3 2 2 3 2 2 2 2" xfId="2856"/>
    <cellStyle name="Currency 2 2 3 2 2 3 2 2 3" xfId="2152"/>
    <cellStyle name="Currency 2 2 3 2 2 3 2 3" xfId="1096"/>
    <cellStyle name="Currency 2 2 3 2 2 3 2 3 2" xfId="2504"/>
    <cellStyle name="Currency 2 2 3 2 2 3 2 4" xfId="1800"/>
    <cellStyle name="Currency 2 2 3 2 2 3 3" xfId="528"/>
    <cellStyle name="Currency 2 2 3 2 2 3 3 2" xfId="1272"/>
    <cellStyle name="Currency 2 2 3 2 2 3 3 2 2" xfId="2680"/>
    <cellStyle name="Currency 2 2 3 2 2 3 3 3" xfId="1976"/>
    <cellStyle name="Currency 2 2 3 2 2 3 4" xfId="920"/>
    <cellStyle name="Currency 2 2 3 2 2 3 4 2" xfId="2328"/>
    <cellStyle name="Currency 2 2 3 2 2 3 5" xfId="1624"/>
    <cellStyle name="Currency 2 2 3 2 2 4" xfId="264"/>
    <cellStyle name="Currency 2 2 3 2 2 4 2" xfId="616"/>
    <cellStyle name="Currency 2 2 3 2 2 4 2 2" xfId="1360"/>
    <cellStyle name="Currency 2 2 3 2 2 4 2 2 2" xfId="2768"/>
    <cellStyle name="Currency 2 2 3 2 2 4 2 3" xfId="2064"/>
    <cellStyle name="Currency 2 2 3 2 2 4 3" xfId="1008"/>
    <cellStyle name="Currency 2 2 3 2 2 4 3 2" xfId="2416"/>
    <cellStyle name="Currency 2 2 3 2 2 4 4" xfId="1712"/>
    <cellStyle name="Currency 2 2 3 2 2 5" xfId="440"/>
    <cellStyle name="Currency 2 2 3 2 2 5 2" xfId="1184"/>
    <cellStyle name="Currency 2 2 3 2 2 5 2 2" xfId="2592"/>
    <cellStyle name="Currency 2 2 3 2 2 5 3" xfId="1888"/>
    <cellStyle name="Currency 2 2 3 2 2 6" xfId="832"/>
    <cellStyle name="Currency 2 2 3 2 2 6 2" xfId="2240"/>
    <cellStyle name="Currency 2 2 3 2 2 7" xfId="1536"/>
    <cellStyle name="Currency 2 2 3 2 3" xfId="110"/>
    <cellStyle name="Currency 2 2 3 2 3 2" xfId="198"/>
    <cellStyle name="Currency 2 2 3 2 3 2 2" xfId="374"/>
    <cellStyle name="Currency 2 2 3 2 3 2 2 2" xfId="726"/>
    <cellStyle name="Currency 2 2 3 2 3 2 2 2 2" xfId="1470"/>
    <cellStyle name="Currency 2 2 3 2 3 2 2 2 2 2" xfId="2878"/>
    <cellStyle name="Currency 2 2 3 2 3 2 2 2 3" xfId="2174"/>
    <cellStyle name="Currency 2 2 3 2 3 2 2 3" xfId="1118"/>
    <cellStyle name="Currency 2 2 3 2 3 2 2 3 2" xfId="2526"/>
    <cellStyle name="Currency 2 2 3 2 3 2 2 4" xfId="1822"/>
    <cellStyle name="Currency 2 2 3 2 3 2 3" xfId="550"/>
    <cellStyle name="Currency 2 2 3 2 3 2 3 2" xfId="1294"/>
    <cellStyle name="Currency 2 2 3 2 3 2 3 2 2" xfId="2702"/>
    <cellStyle name="Currency 2 2 3 2 3 2 3 3" xfId="1998"/>
    <cellStyle name="Currency 2 2 3 2 3 2 4" xfId="942"/>
    <cellStyle name="Currency 2 2 3 2 3 2 4 2" xfId="2350"/>
    <cellStyle name="Currency 2 2 3 2 3 2 5" xfId="1646"/>
    <cellStyle name="Currency 2 2 3 2 3 3" xfId="286"/>
    <cellStyle name="Currency 2 2 3 2 3 3 2" xfId="638"/>
    <cellStyle name="Currency 2 2 3 2 3 3 2 2" xfId="1382"/>
    <cellStyle name="Currency 2 2 3 2 3 3 2 2 2" xfId="2790"/>
    <cellStyle name="Currency 2 2 3 2 3 3 2 3" xfId="2086"/>
    <cellStyle name="Currency 2 2 3 2 3 3 3" xfId="1030"/>
    <cellStyle name="Currency 2 2 3 2 3 3 3 2" xfId="2438"/>
    <cellStyle name="Currency 2 2 3 2 3 3 4" xfId="1734"/>
    <cellStyle name="Currency 2 2 3 2 3 4" xfId="462"/>
    <cellStyle name="Currency 2 2 3 2 3 4 2" xfId="1206"/>
    <cellStyle name="Currency 2 2 3 2 3 4 2 2" xfId="2614"/>
    <cellStyle name="Currency 2 2 3 2 3 4 3" xfId="1910"/>
    <cellStyle name="Currency 2 2 3 2 3 5" xfId="854"/>
    <cellStyle name="Currency 2 2 3 2 3 5 2" xfId="2262"/>
    <cellStyle name="Currency 2 2 3 2 3 6" xfId="1558"/>
    <cellStyle name="Currency 2 2 3 2 4" xfId="154"/>
    <cellStyle name="Currency 2 2 3 2 4 2" xfId="330"/>
    <cellStyle name="Currency 2 2 3 2 4 2 2" xfId="682"/>
    <cellStyle name="Currency 2 2 3 2 4 2 2 2" xfId="1426"/>
    <cellStyle name="Currency 2 2 3 2 4 2 2 2 2" xfId="2834"/>
    <cellStyle name="Currency 2 2 3 2 4 2 2 3" xfId="2130"/>
    <cellStyle name="Currency 2 2 3 2 4 2 3" xfId="1074"/>
    <cellStyle name="Currency 2 2 3 2 4 2 3 2" xfId="2482"/>
    <cellStyle name="Currency 2 2 3 2 4 2 4" xfId="1778"/>
    <cellStyle name="Currency 2 2 3 2 4 3" xfId="506"/>
    <cellStyle name="Currency 2 2 3 2 4 3 2" xfId="1250"/>
    <cellStyle name="Currency 2 2 3 2 4 3 2 2" xfId="2658"/>
    <cellStyle name="Currency 2 2 3 2 4 3 3" xfId="1954"/>
    <cellStyle name="Currency 2 2 3 2 4 4" xfId="898"/>
    <cellStyle name="Currency 2 2 3 2 4 4 2" xfId="2306"/>
    <cellStyle name="Currency 2 2 3 2 4 5" xfId="1602"/>
    <cellStyle name="Currency 2 2 3 2 5" xfId="242"/>
    <cellStyle name="Currency 2 2 3 2 5 2" xfId="594"/>
    <cellStyle name="Currency 2 2 3 2 5 2 2" xfId="1338"/>
    <cellStyle name="Currency 2 2 3 2 5 2 2 2" xfId="2746"/>
    <cellStyle name="Currency 2 2 3 2 5 2 3" xfId="2042"/>
    <cellStyle name="Currency 2 2 3 2 5 3" xfId="986"/>
    <cellStyle name="Currency 2 2 3 2 5 3 2" xfId="2394"/>
    <cellStyle name="Currency 2 2 3 2 5 4" xfId="1690"/>
    <cellStyle name="Currency 2 2 3 2 6" xfId="418"/>
    <cellStyle name="Currency 2 2 3 2 6 2" xfId="1162"/>
    <cellStyle name="Currency 2 2 3 2 6 2 2" xfId="2570"/>
    <cellStyle name="Currency 2 2 3 2 6 3" xfId="1866"/>
    <cellStyle name="Currency 2 2 3 2 7" xfId="810"/>
    <cellStyle name="Currency 2 2 3 2 7 2" xfId="2218"/>
    <cellStyle name="Currency 2 2 3 2 8" xfId="1514"/>
    <cellStyle name="Currency 2 2 3 3" xfId="70"/>
    <cellStyle name="Currency 2 2 3 3 2" xfId="120"/>
    <cellStyle name="Currency 2 2 3 3 2 2" xfId="208"/>
    <cellStyle name="Currency 2 2 3 3 2 2 2" xfId="384"/>
    <cellStyle name="Currency 2 2 3 3 2 2 2 2" xfId="736"/>
    <cellStyle name="Currency 2 2 3 3 2 2 2 2 2" xfId="1480"/>
    <cellStyle name="Currency 2 2 3 3 2 2 2 2 2 2" xfId="2888"/>
    <cellStyle name="Currency 2 2 3 3 2 2 2 2 3" xfId="2184"/>
    <cellStyle name="Currency 2 2 3 3 2 2 2 3" xfId="1128"/>
    <cellStyle name="Currency 2 2 3 3 2 2 2 3 2" xfId="2536"/>
    <cellStyle name="Currency 2 2 3 3 2 2 2 4" xfId="1832"/>
    <cellStyle name="Currency 2 2 3 3 2 2 3" xfId="560"/>
    <cellStyle name="Currency 2 2 3 3 2 2 3 2" xfId="1304"/>
    <cellStyle name="Currency 2 2 3 3 2 2 3 2 2" xfId="2712"/>
    <cellStyle name="Currency 2 2 3 3 2 2 3 3" xfId="2008"/>
    <cellStyle name="Currency 2 2 3 3 2 2 4" xfId="952"/>
    <cellStyle name="Currency 2 2 3 3 2 2 4 2" xfId="2360"/>
    <cellStyle name="Currency 2 2 3 3 2 2 5" xfId="1656"/>
    <cellStyle name="Currency 2 2 3 3 2 3" xfId="296"/>
    <cellStyle name="Currency 2 2 3 3 2 3 2" xfId="648"/>
    <cellStyle name="Currency 2 2 3 3 2 3 2 2" xfId="1392"/>
    <cellStyle name="Currency 2 2 3 3 2 3 2 2 2" xfId="2800"/>
    <cellStyle name="Currency 2 2 3 3 2 3 2 3" xfId="2096"/>
    <cellStyle name="Currency 2 2 3 3 2 3 3" xfId="1040"/>
    <cellStyle name="Currency 2 2 3 3 2 3 3 2" xfId="2448"/>
    <cellStyle name="Currency 2 2 3 3 2 3 4" xfId="1744"/>
    <cellStyle name="Currency 2 2 3 3 2 4" xfId="472"/>
    <cellStyle name="Currency 2 2 3 3 2 4 2" xfId="1216"/>
    <cellStyle name="Currency 2 2 3 3 2 4 2 2" xfId="2624"/>
    <cellStyle name="Currency 2 2 3 3 2 4 3" xfId="1920"/>
    <cellStyle name="Currency 2 2 3 3 2 5" xfId="864"/>
    <cellStyle name="Currency 2 2 3 3 2 5 2" xfId="2272"/>
    <cellStyle name="Currency 2 2 3 3 2 6" xfId="1568"/>
    <cellStyle name="Currency 2 2 3 3 3" xfId="164"/>
    <cellStyle name="Currency 2 2 3 3 3 2" xfId="340"/>
    <cellStyle name="Currency 2 2 3 3 3 2 2" xfId="692"/>
    <cellStyle name="Currency 2 2 3 3 3 2 2 2" xfId="1436"/>
    <cellStyle name="Currency 2 2 3 3 3 2 2 2 2" xfId="2844"/>
    <cellStyle name="Currency 2 2 3 3 3 2 2 3" xfId="2140"/>
    <cellStyle name="Currency 2 2 3 3 3 2 3" xfId="1084"/>
    <cellStyle name="Currency 2 2 3 3 3 2 3 2" xfId="2492"/>
    <cellStyle name="Currency 2 2 3 3 3 2 4" xfId="1788"/>
    <cellStyle name="Currency 2 2 3 3 3 3" xfId="516"/>
    <cellStyle name="Currency 2 2 3 3 3 3 2" xfId="1260"/>
    <cellStyle name="Currency 2 2 3 3 3 3 2 2" xfId="2668"/>
    <cellStyle name="Currency 2 2 3 3 3 3 3" xfId="1964"/>
    <cellStyle name="Currency 2 2 3 3 3 4" xfId="908"/>
    <cellStyle name="Currency 2 2 3 3 3 4 2" xfId="2316"/>
    <cellStyle name="Currency 2 2 3 3 3 5" xfId="1612"/>
    <cellStyle name="Currency 2 2 3 3 4" xfId="252"/>
    <cellStyle name="Currency 2 2 3 3 4 2" xfId="604"/>
    <cellStyle name="Currency 2 2 3 3 4 2 2" xfId="1348"/>
    <cellStyle name="Currency 2 2 3 3 4 2 2 2" xfId="2756"/>
    <cellStyle name="Currency 2 2 3 3 4 2 3" xfId="2052"/>
    <cellStyle name="Currency 2 2 3 3 4 3" xfId="996"/>
    <cellStyle name="Currency 2 2 3 3 4 3 2" xfId="2404"/>
    <cellStyle name="Currency 2 2 3 3 4 4" xfId="1700"/>
    <cellStyle name="Currency 2 2 3 3 5" xfId="428"/>
    <cellStyle name="Currency 2 2 3 3 5 2" xfId="1172"/>
    <cellStyle name="Currency 2 2 3 3 5 2 2" xfId="2580"/>
    <cellStyle name="Currency 2 2 3 3 5 3" xfId="1876"/>
    <cellStyle name="Currency 2 2 3 3 6" xfId="820"/>
    <cellStyle name="Currency 2 2 3 3 6 2" xfId="2228"/>
    <cellStyle name="Currency 2 2 3 3 7" xfId="1524"/>
    <cellStyle name="Currency 2 2 3 4" xfId="102"/>
    <cellStyle name="Currency 2 2 3 4 2" xfId="190"/>
    <cellStyle name="Currency 2 2 3 4 2 2" xfId="366"/>
    <cellStyle name="Currency 2 2 3 4 2 2 2" xfId="718"/>
    <cellStyle name="Currency 2 2 3 4 2 2 2 2" xfId="1462"/>
    <cellStyle name="Currency 2 2 3 4 2 2 2 2 2" xfId="2870"/>
    <cellStyle name="Currency 2 2 3 4 2 2 2 3" xfId="2166"/>
    <cellStyle name="Currency 2 2 3 4 2 2 3" xfId="1110"/>
    <cellStyle name="Currency 2 2 3 4 2 2 3 2" xfId="2518"/>
    <cellStyle name="Currency 2 2 3 4 2 2 4" xfId="1814"/>
    <cellStyle name="Currency 2 2 3 4 2 3" xfId="542"/>
    <cellStyle name="Currency 2 2 3 4 2 3 2" xfId="1286"/>
    <cellStyle name="Currency 2 2 3 4 2 3 2 2" xfId="2694"/>
    <cellStyle name="Currency 2 2 3 4 2 3 3" xfId="1990"/>
    <cellStyle name="Currency 2 2 3 4 2 4" xfId="934"/>
    <cellStyle name="Currency 2 2 3 4 2 4 2" xfId="2342"/>
    <cellStyle name="Currency 2 2 3 4 2 5" xfId="1638"/>
    <cellStyle name="Currency 2 2 3 4 3" xfId="278"/>
    <cellStyle name="Currency 2 2 3 4 3 2" xfId="630"/>
    <cellStyle name="Currency 2 2 3 4 3 2 2" xfId="1374"/>
    <cellStyle name="Currency 2 2 3 4 3 2 2 2" xfId="2782"/>
    <cellStyle name="Currency 2 2 3 4 3 2 3" xfId="2078"/>
    <cellStyle name="Currency 2 2 3 4 3 3" xfId="1022"/>
    <cellStyle name="Currency 2 2 3 4 3 3 2" xfId="2430"/>
    <cellStyle name="Currency 2 2 3 4 3 4" xfId="1726"/>
    <cellStyle name="Currency 2 2 3 4 4" xfId="454"/>
    <cellStyle name="Currency 2 2 3 4 4 2" xfId="1198"/>
    <cellStyle name="Currency 2 2 3 4 4 2 2" xfId="2606"/>
    <cellStyle name="Currency 2 2 3 4 4 3" xfId="1902"/>
    <cellStyle name="Currency 2 2 3 4 5" xfId="846"/>
    <cellStyle name="Currency 2 2 3 4 5 2" xfId="2254"/>
    <cellStyle name="Currency 2 2 3 4 6" xfId="1550"/>
    <cellStyle name="Currency 2 2 3 5" xfId="146"/>
    <cellStyle name="Currency 2 2 3 5 2" xfId="322"/>
    <cellStyle name="Currency 2 2 3 5 2 2" xfId="674"/>
    <cellStyle name="Currency 2 2 3 5 2 2 2" xfId="1418"/>
    <cellStyle name="Currency 2 2 3 5 2 2 2 2" xfId="2826"/>
    <cellStyle name="Currency 2 2 3 5 2 2 3" xfId="2122"/>
    <cellStyle name="Currency 2 2 3 5 2 3" xfId="1066"/>
    <cellStyle name="Currency 2 2 3 5 2 3 2" xfId="2474"/>
    <cellStyle name="Currency 2 2 3 5 2 4" xfId="1770"/>
    <cellStyle name="Currency 2 2 3 5 3" xfId="498"/>
    <cellStyle name="Currency 2 2 3 5 3 2" xfId="1242"/>
    <cellStyle name="Currency 2 2 3 5 3 2 2" xfId="2650"/>
    <cellStyle name="Currency 2 2 3 5 3 3" xfId="1946"/>
    <cellStyle name="Currency 2 2 3 5 4" xfId="890"/>
    <cellStyle name="Currency 2 2 3 5 4 2" xfId="2298"/>
    <cellStyle name="Currency 2 2 3 5 5" xfId="1594"/>
    <cellStyle name="Currency 2 2 3 6" xfId="234"/>
    <cellStyle name="Currency 2 2 3 6 2" xfId="586"/>
    <cellStyle name="Currency 2 2 3 6 2 2" xfId="1330"/>
    <cellStyle name="Currency 2 2 3 6 2 2 2" xfId="2738"/>
    <cellStyle name="Currency 2 2 3 6 2 3" xfId="2034"/>
    <cellStyle name="Currency 2 2 3 6 3" xfId="978"/>
    <cellStyle name="Currency 2 2 3 6 3 2" xfId="2386"/>
    <cellStyle name="Currency 2 2 3 6 4" xfId="1682"/>
    <cellStyle name="Currency 2 2 3 7" xfId="410"/>
    <cellStyle name="Currency 2 2 3 7 2" xfId="1154"/>
    <cellStyle name="Currency 2 2 3 7 2 2" xfId="2562"/>
    <cellStyle name="Currency 2 2 3 7 3" xfId="1858"/>
    <cellStyle name="Currency 2 2 3 8" xfId="802"/>
    <cellStyle name="Currency 2 2 3 8 2" xfId="2210"/>
    <cellStyle name="Currency 2 2 3 9" xfId="1506"/>
    <cellStyle name="Currency 2 2 4" xfId="35"/>
    <cellStyle name="Currency 2 2 4 2" xfId="76"/>
    <cellStyle name="Currency 2 2 4 2 2" xfId="126"/>
    <cellStyle name="Currency 2 2 4 2 2 2" xfId="214"/>
    <cellStyle name="Currency 2 2 4 2 2 2 2" xfId="390"/>
    <cellStyle name="Currency 2 2 4 2 2 2 2 2" xfId="742"/>
    <cellStyle name="Currency 2 2 4 2 2 2 2 2 2" xfId="1486"/>
    <cellStyle name="Currency 2 2 4 2 2 2 2 2 2 2" xfId="2894"/>
    <cellStyle name="Currency 2 2 4 2 2 2 2 2 3" xfId="2190"/>
    <cellStyle name="Currency 2 2 4 2 2 2 2 3" xfId="1134"/>
    <cellStyle name="Currency 2 2 4 2 2 2 2 3 2" xfId="2542"/>
    <cellStyle name="Currency 2 2 4 2 2 2 2 4" xfId="1838"/>
    <cellStyle name="Currency 2 2 4 2 2 2 3" xfId="566"/>
    <cellStyle name="Currency 2 2 4 2 2 2 3 2" xfId="1310"/>
    <cellStyle name="Currency 2 2 4 2 2 2 3 2 2" xfId="2718"/>
    <cellStyle name="Currency 2 2 4 2 2 2 3 3" xfId="2014"/>
    <cellStyle name="Currency 2 2 4 2 2 2 4" xfId="958"/>
    <cellStyle name="Currency 2 2 4 2 2 2 4 2" xfId="2366"/>
    <cellStyle name="Currency 2 2 4 2 2 2 5" xfId="1662"/>
    <cellStyle name="Currency 2 2 4 2 2 3" xfId="302"/>
    <cellStyle name="Currency 2 2 4 2 2 3 2" xfId="654"/>
    <cellStyle name="Currency 2 2 4 2 2 3 2 2" xfId="1398"/>
    <cellStyle name="Currency 2 2 4 2 2 3 2 2 2" xfId="2806"/>
    <cellStyle name="Currency 2 2 4 2 2 3 2 3" xfId="2102"/>
    <cellStyle name="Currency 2 2 4 2 2 3 3" xfId="1046"/>
    <cellStyle name="Currency 2 2 4 2 2 3 3 2" xfId="2454"/>
    <cellStyle name="Currency 2 2 4 2 2 3 4" xfId="1750"/>
    <cellStyle name="Currency 2 2 4 2 2 4" xfId="478"/>
    <cellStyle name="Currency 2 2 4 2 2 4 2" xfId="1222"/>
    <cellStyle name="Currency 2 2 4 2 2 4 2 2" xfId="2630"/>
    <cellStyle name="Currency 2 2 4 2 2 4 3" xfId="1926"/>
    <cellStyle name="Currency 2 2 4 2 2 5" xfId="870"/>
    <cellStyle name="Currency 2 2 4 2 2 5 2" xfId="2278"/>
    <cellStyle name="Currency 2 2 4 2 2 6" xfId="1574"/>
    <cellStyle name="Currency 2 2 4 2 3" xfId="170"/>
    <cellStyle name="Currency 2 2 4 2 3 2" xfId="346"/>
    <cellStyle name="Currency 2 2 4 2 3 2 2" xfId="698"/>
    <cellStyle name="Currency 2 2 4 2 3 2 2 2" xfId="1442"/>
    <cellStyle name="Currency 2 2 4 2 3 2 2 2 2" xfId="2850"/>
    <cellStyle name="Currency 2 2 4 2 3 2 2 3" xfId="2146"/>
    <cellStyle name="Currency 2 2 4 2 3 2 3" xfId="1090"/>
    <cellStyle name="Currency 2 2 4 2 3 2 3 2" xfId="2498"/>
    <cellStyle name="Currency 2 2 4 2 3 2 4" xfId="1794"/>
    <cellStyle name="Currency 2 2 4 2 3 3" xfId="522"/>
    <cellStyle name="Currency 2 2 4 2 3 3 2" xfId="1266"/>
    <cellStyle name="Currency 2 2 4 2 3 3 2 2" xfId="2674"/>
    <cellStyle name="Currency 2 2 4 2 3 3 3" xfId="1970"/>
    <cellStyle name="Currency 2 2 4 2 3 4" xfId="914"/>
    <cellStyle name="Currency 2 2 4 2 3 4 2" xfId="2322"/>
    <cellStyle name="Currency 2 2 4 2 3 5" xfId="1618"/>
    <cellStyle name="Currency 2 2 4 2 4" xfId="258"/>
    <cellStyle name="Currency 2 2 4 2 4 2" xfId="610"/>
    <cellStyle name="Currency 2 2 4 2 4 2 2" xfId="1354"/>
    <cellStyle name="Currency 2 2 4 2 4 2 2 2" xfId="2762"/>
    <cellStyle name="Currency 2 2 4 2 4 2 3" xfId="2058"/>
    <cellStyle name="Currency 2 2 4 2 4 3" xfId="1002"/>
    <cellStyle name="Currency 2 2 4 2 4 3 2" xfId="2410"/>
    <cellStyle name="Currency 2 2 4 2 4 4" xfId="1706"/>
    <cellStyle name="Currency 2 2 4 2 5" xfId="434"/>
    <cellStyle name="Currency 2 2 4 2 5 2" xfId="1178"/>
    <cellStyle name="Currency 2 2 4 2 5 2 2" xfId="2586"/>
    <cellStyle name="Currency 2 2 4 2 5 3" xfId="1882"/>
    <cellStyle name="Currency 2 2 4 2 6" xfId="826"/>
    <cellStyle name="Currency 2 2 4 2 6 2" xfId="2234"/>
    <cellStyle name="Currency 2 2 4 2 7" xfId="1530"/>
    <cellStyle name="Currency 2 2 4 3" xfId="106"/>
    <cellStyle name="Currency 2 2 4 3 2" xfId="194"/>
    <cellStyle name="Currency 2 2 4 3 2 2" xfId="370"/>
    <cellStyle name="Currency 2 2 4 3 2 2 2" xfId="722"/>
    <cellStyle name="Currency 2 2 4 3 2 2 2 2" xfId="1466"/>
    <cellStyle name="Currency 2 2 4 3 2 2 2 2 2" xfId="2874"/>
    <cellStyle name="Currency 2 2 4 3 2 2 2 3" xfId="2170"/>
    <cellStyle name="Currency 2 2 4 3 2 2 3" xfId="1114"/>
    <cellStyle name="Currency 2 2 4 3 2 2 3 2" xfId="2522"/>
    <cellStyle name="Currency 2 2 4 3 2 2 4" xfId="1818"/>
    <cellStyle name="Currency 2 2 4 3 2 3" xfId="546"/>
    <cellStyle name="Currency 2 2 4 3 2 3 2" xfId="1290"/>
    <cellStyle name="Currency 2 2 4 3 2 3 2 2" xfId="2698"/>
    <cellStyle name="Currency 2 2 4 3 2 3 3" xfId="1994"/>
    <cellStyle name="Currency 2 2 4 3 2 4" xfId="938"/>
    <cellStyle name="Currency 2 2 4 3 2 4 2" xfId="2346"/>
    <cellStyle name="Currency 2 2 4 3 2 5" xfId="1642"/>
    <cellStyle name="Currency 2 2 4 3 3" xfId="282"/>
    <cellStyle name="Currency 2 2 4 3 3 2" xfId="634"/>
    <cellStyle name="Currency 2 2 4 3 3 2 2" xfId="1378"/>
    <cellStyle name="Currency 2 2 4 3 3 2 2 2" xfId="2786"/>
    <cellStyle name="Currency 2 2 4 3 3 2 3" xfId="2082"/>
    <cellStyle name="Currency 2 2 4 3 3 3" xfId="1026"/>
    <cellStyle name="Currency 2 2 4 3 3 3 2" xfId="2434"/>
    <cellStyle name="Currency 2 2 4 3 3 4" xfId="1730"/>
    <cellStyle name="Currency 2 2 4 3 4" xfId="458"/>
    <cellStyle name="Currency 2 2 4 3 4 2" xfId="1202"/>
    <cellStyle name="Currency 2 2 4 3 4 2 2" xfId="2610"/>
    <cellStyle name="Currency 2 2 4 3 4 3" xfId="1906"/>
    <cellStyle name="Currency 2 2 4 3 5" xfId="850"/>
    <cellStyle name="Currency 2 2 4 3 5 2" xfId="2258"/>
    <cellStyle name="Currency 2 2 4 3 6" xfId="1554"/>
    <cellStyle name="Currency 2 2 4 4" xfId="150"/>
    <cellStyle name="Currency 2 2 4 4 2" xfId="326"/>
    <cellStyle name="Currency 2 2 4 4 2 2" xfId="678"/>
    <cellStyle name="Currency 2 2 4 4 2 2 2" xfId="1422"/>
    <cellStyle name="Currency 2 2 4 4 2 2 2 2" xfId="2830"/>
    <cellStyle name="Currency 2 2 4 4 2 2 3" xfId="2126"/>
    <cellStyle name="Currency 2 2 4 4 2 3" xfId="1070"/>
    <cellStyle name="Currency 2 2 4 4 2 3 2" xfId="2478"/>
    <cellStyle name="Currency 2 2 4 4 2 4" xfId="1774"/>
    <cellStyle name="Currency 2 2 4 4 3" xfId="502"/>
    <cellStyle name="Currency 2 2 4 4 3 2" xfId="1246"/>
    <cellStyle name="Currency 2 2 4 4 3 2 2" xfId="2654"/>
    <cellStyle name="Currency 2 2 4 4 3 3" xfId="1950"/>
    <cellStyle name="Currency 2 2 4 4 4" xfId="894"/>
    <cellStyle name="Currency 2 2 4 4 4 2" xfId="2302"/>
    <cellStyle name="Currency 2 2 4 4 5" xfId="1598"/>
    <cellStyle name="Currency 2 2 4 5" xfId="238"/>
    <cellStyle name="Currency 2 2 4 5 2" xfId="590"/>
    <cellStyle name="Currency 2 2 4 5 2 2" xfId="1334"/>
    <cellStyle name="Currency 2 2 4 5 2 2 2" xfId="2742"/>
    <cellStyle name="Currency 2 2 4 5 2 3" xfId="2038"/>
    <cellStyle name="Currency 2 2 4 5 3" xfId="982"/>
    <cellStyle name="Currency 2 2 4 5 3 2" xfId="2390"/>
    <cellStyle name="Currency 2 2 4 5 4" xfId="1686"/>
    <cellStyle name="Currency 2 2 4 6" xfId="414"/>
    <cellStyle name="Currency 2 2 4 6 2" xfId="1158"/>
    <cellStyle name="Currency 2 2 4 6 2 2" xfId="2566"/>
    <cellStyle name="Currency 2 2 4 6 3" xfId="1862"/>
    <cellStyle name="Currency 2 2 4 7" xfId="806"/>
    <cellStyle name="Currency 2 2 4 7 2" xfId="2214"/>
    <cellStyle name="Currency 2 2 4 8" xfId="1510"/>
    <cellStyle name="Currency 2 2 5" xfId="88"/>
    <cellStyle name="Currency 2 2 5 2" xfId="138"/>
    <cellStyle name="Currency 2 2 5 2 2" xfId="226"/>
    <cellStyle name="Currency 2 2 5 2 2 2" xfId="402"/>
    <cellStyle name="Currency 2 2 5 2 2 2 2" xfId="754"/>
    <cellStyle name="Currency 2 2 5 2 2 2 2 2" xfId="1498"/>
    <cellStyle name="Currency 2 2 5 2 2 2 2 2 2" xfId="2906"/>
    <cellStyle name="Currency 2 2 5 2 2 2 2 3" xfId="2202"/>
    <cellStyle name="Currency 2 2 5 2 2 2 3" xfId="1146"/>
    <cellStyle name="Currency 2 2 5 2 2 2 3 2" xfId="2554"/>
    <cellStyle name="Currency 2 2 5 2 2 2 4" xfId="1850"/>
    <cellStyle name="Currency 2 2 5 2 2 3" xfId="578"/>
    <cellStyle name="Currency 2 2 5 2 2 3 2" xfId="1322"/>
    <cellStyle name="Currency 2 2 5 2 2 3 2 2" xfId="2730"/>
    <cellStyle name="Currency 2 2 5 2 2 3 3" xfId="2026"/>
    <cellStyle name="Currency 2 2 5 2 2 4" xfId="970"/>
    <cellStyle name="Currency 2 2 5 2 2 4 2" xfId="2378"/>
    <cellStyle name="Currency 2 2 5 2 2 5" xfId="1674"/>
    <cellStyle name="Currency 2 2 5 2 3" xfId="314"/>
    <cellStyle name="Currency 2 2 5 2 3 2" xfId="666"/>
    <cellStyle name="Currency 2 2 5 2 3 2 2" xfId="1410"/>
    <cellStyle name="Currency 2 2 5 2 3 2 2 2" xfId="2818"/>
    <cellStyle name="Currency 2 2 5 2 3 2 3" xfId="2114"/>
    <cellStyle name="Currency 2 2 5 2 3 3" xfId="1058"/>
    <cellStyle name="Currency 2 2 5 2 3 3 2" xfId="2466"/>
    <cellStyle name="Currency 2 2 5 2 3 4" xfId="1762"/>
    <cellStyle name="Currency 2 2 5 2 4" xfId="490"/>
    <cellStyle name="Currency 2 2 5 2 4 2" xfId="1234"/>
    <cellStyle name="Currency 2 2 5 2 4 2 2" xfId="2642"/>
    <cellStyle name="Currency 2 2 5 2 4 3" xfId="1938"/>
    <cellStyle name="Currency 2 2 5 2 5" xfId="882"/>
    <cellStyle name="Currency 2 2 5 2 5 2" xfId="2290"/>
    <cellStyle name="Currency 2 2 5 2 6" xfId="1586"/>
    <cellStyle name="Currency 2 2 5 3" xfId="182"/>
    <cellStyle name="Currency 2 2 5 3 2" xfId="358"/>
    <cellStyle name="Currency 2 2 5 3 2 2" xfId="710"/>
    <cellStyle name="Currency 2 2 5 3 2 2 2" xfId="1454"/>
    <cellStyle name="Currency 2 2 5 3 2 2 2 2" xfId="2862"/>
    <cellStyle name="Currency 2 2 5 3 2 2 3" xfId="2158"/>
    <cellStyle name="Currency 2 2 5 3 2 3" xfId="1102"/>
    <cellStyle name="Currency 2 2 5 3 2 3 2" xfId="2510"/>
    <cellStyle name="Currency 2 2 5 3 2 4" xfId="1806"/>
    <cellStyle name="Currency 2 2 5 3 3" xfId="534"/>
    <cellStyle name="Currency 2 2 5 3 3 2" xfId="1278"/>
    <cellStyle name="Currency 2 2 5 3 3 2 2" xfId="2686"/>
    <cellStyle name="Currency 2 2 5 3 3 3" xfId="1982"/>
    <cellStyle name="Currency 2 2 5 3 4" xfId="926"/>
    <cellStyle name="Currency 2 2 5 3 4 2" xfId="2334"/>
    <cellStyle name="Currency 2 2 5 3 5" xfId="1630"/>
    <cellStyle name="Currency 2 2 5 4" xfId="270"/>
    <cellStyle name="Currency 2 2 5 4 2" xfId="622"/>
    <cellStyle name="Currency 2 2 5 4 2 2" xfId="1366"/>
    <cellStyle name="Currency 2 2 5 4 2 2 2" xfId="2774"/>
    <cellStyle name="Currency 2 2 5 4 2 3" xfId="2070"/>
    <cellStyle name="Currency 2 2 5 4 3" xfId="1014"/>
    <cellStyle name="Currency 2 2 5 4 3 2" xfId="2422"/>
    <cellStyle name="Currency 2 2 5 4 4" xfId="1718"/>
    <cellStyle name="Currency 2 2 5 5" xfId="446"/>
    <cellStyle name="Currency 2 2 5 5 2" xfId="1190"/>
    <cellStyle name="Currency 2 2 5 5 2 2" xfId="2598"/>
    <cellStyle name="Currency 2 2 5 5 3" xfId="1894"/>
    <cellStyle name="Currency 2 2 5 6" xfId="838"/>
    <cellStyle name="Currency 2 2 5 6 2" xfId="2246"/>
    <cellStyle name="Currency 2 2 5 7" xfId="1542"/>
    <cellStyle name="Currency 2 2 6" xfId="64"/>
    <cellStyle name="Currency 2 2 6 2" xfId="114"/>
    <cellStyle name="Currency 2 2 6 2 2" xfId="202"/>
    <cellStyle name="Currency 2 2 6 2 2 2" xfId="378"/>
    <cellStyle name="Currency 2 2 6 2 2 2 2" xfId="730"/>
    <cellStyle name="Currency 2 2 6 2 2 2 2 2" xfId="1474"/>
    <cellStyle name="Currency 2 2 6 2 2 2 2 2 2" xfId="2882"/>
    <cellStyle name="Currency 2 2 6 2 2 2 2 3" xfId="2178"/>
    <cellStyle name="Currency 2 2 6 2 2 2 3" xfId="1122"/>
    <cellStyle name="Currency 2 2 6 2 2 2 3 2" xfId="2530"/>
    <cellStyle name="Currency 2 2 6 2 2 2 4" xfId="1826"/>
    <cellStyle name="Currency 2 2 6 2 2 3" xfId="554"/>
    <cellStyle name="Currency 2 2 6 2 2 3 2" xfId="1298"/>
    <cellStyle name="Currency 2 2 6 2 2 3 2 2" xfId="2706"/>
    <cellStyle name="Currency 2 2 6 2 2 3 3" xfId="2002"/>
    <cellStyle name="Currency 2 2 6 2 2 4" xfId="946"/>
    <cellStyle name="Currency 2 2 6 2 2 4 2" xfId="2354"/>
    <cellStyle name="Currency 2 2 6 2 2 5" xfId="1650"/>
    <cellStyle name="Currency 2 2 6 2 3" xfId="290"/>
    <cellStyle name="Currency 2 2 6 2 3 2" xfId="642"/>
    <cellStyle name="Currency 2 2 6 2 3 2 2" xfId="1386"/>
    <cellStyle name="Currency 2 2 6 2 3 2 2 2" xfId="2794"/>
    <cellStyle name="Currency 2 2 6 2 3 2 3" xfId="2090"/>
    <cellStyle name="Currency 2 2 6 2 3 3" xfId="1034"/>
    <cellStyle name="Currency 2 2 6 2 3 3 2" xfId="2442"/>
    <cellStyle name="Currency 2 2 6 2 3 4" xfId="1738"/>
    <cellStyle name="Currency 2 2 6 2 4" xfId="466"/>
    <cellStyle name="Currency 2 2 6 2 4 2" xfId="1210"/>
    <cellStyle name="Currency 2 2 6 2 4 2 2" xfId="2618"/>
    <cellStyle name="Currency 2 2 6 2 4 3" xfId="1914"/>
    <cellStyle name="Currency 2 2 6 2 5" xfId="858"/>
    <cellStyle name="Currency 2 2 6 2 5 2" xfId="2266"/>
    <cellStyle name="Currency 2 2 6 2 6" xfId="1562"/>
    <cellStyle name="Currency 2 2 6 3" xfId="158"/>
    <cellStyle name="Currency 2 2 6 3 2" xfId="334"/>
    <cellStyle name="Currency 2 2 6 3 2 2" xfId="686"/>
    <cellStyle name="Currency 2 2 6 3 2 2 2" xfId="1430"/>
    <cellStyle name="Currency 2 2 6 3 2 2 2 2" xfId="2838"/>
    <cellStyle name="Currency 2 2 6 3 2 2 3" xfId="2134"/>
    <cellStyle name="Currency 2 2 6 3 2 3" xfId="1078"/>
    <cellStyle name="Currency 2 2 6 3 2 3 2" xfId="2486"/>
    <cellStyle name="Currency 2 2 6 3 2 4" xfId="1782"/>
    <cellStyle name="Currency 2 2 6 3 3" xfId="510"/>
    <cellStyle name="Currency 2 2 6 3 3 2" xfId="1254"/>
    <cellStyle name="Currency 2 2 6 3 3 2 2" xfId="2662"/>
    <cellStyle name="Currency 2 2 6 3 3 3" xfId="1958"/>
    <cellStyle name="Currency 2 2 6 3 4" xfId="902"/>
    <cellStyle name="Currency 2 2 6 3 4 2" xfId="2310"/>
    <cellStyle name="Currency 2 2 6 3 5" xfId="1606"/>
    <cellStyle name="Currency 2 2 6 4" xfId="246"/>
    <cellStyle name="Currency 2 2 6 4 2" xfId="598"/>
    <cellStyle name="Currency 2 2 6 4 2 2" xfId="1342"/>
    <cellStyle name="Currency 2 2 6 4 2 2 2" xfId="2750"/>
    <cellStyle name="Currency 2 2 6 4 2 3" xfId="2046"/>
    <cellStyle name="Currency 2 2 6 4 3" xfId="990"/>
    <cellStyle name="Currency 2 2 6 4 3 2" xfId="2398"/>
    <cellStyle name="Currency 2 2 6 4 4" xfId="1694"/>
    <cellStyle name="Currency 2 2 6 5" xfId="422"/>
    <cellStyle name="Currency 2 2 6 5 2" xfId="1166"/>
    <cellStyle name="Currency 2 2 6 5 2 2" xfId="2574"/>
    <cellStyle name="Currency 2 2 6 5 3" xfId="1870"/>
    <cellStyle name="Currency 2 2 6 6" xfId="814"/>
    <cellStyle name="Currency 2 2 6 6 2" xfId="2222"/>
    <cellStyle name="Currency 2 2 6 7" xfId="1518"/>
    <cellStyle name="Currency 2 2 7" xfId="98"/>
    <cellStyle name="Currency 2 2 7 2" xfId="186"/>
    <cellStyle name="Currency 2 2 7 2 2" xfId="362"/>
    <cellStyle name="Currency 2 2 7 2 2 2" xfId="714"/>
    <cellStyle name="Currency 2 2 7 2 2 2 2" xfId="1458"/>
    <cellStyle name="Currency 2 2 7 2 2 2 2 2" xfId="2866"/>
    <cellStyle name="Currency 2 2 7 2 2 2 3" xfId="2162"/>
    <cellStyle name="Currency 2 2 7 2 2 3" xfId="1106"/>
    <cellStyle name="Currency 2 2 7 2 2 3 2" xfId="2514"/>
    <cellStyle name="Currency 2 2 7 2 2 4" xfId="1810"/>
    <cellStyle name="Currency 2 2 7 2 3" xfId="538"/>
    <cellStyle name="Currency 2 2 7 2 3 2" xfId="1282"/>
    <cellStyle name="Currency 2 2 7 2 3 2 2" xfId="2690"/>
    <cellStyle name="Currency 2 2 7 2 3 3" xfId="1986"/>
    <cellStyle name="Currency 2 2 7 2 4" xfId="930"/>
    <cellStyle name="Currency 2 2 7 2 4 2" xfId="2338"/>
    <cellStyle name="Currency 2 2 7 2 5" xfId="1634"/>
    <cellStyle name="Currency 2 2 7 3" xfId="274"/>
    <cellStyle name="Currency 2 2 7 3 2" xfId="626"/>
    <cellStyle name="Currency 2 2 7 3 2 2" xfId="1370"/>
    <cellStyle name="Currency 2 2 7 3 2 2 2" xfId="2778"/>
    <cellStyle name="Currency 2 2 7 3 2 3" xfId="2074"/>
    <cellStyle name="Currency 2 2 7 3 3" xfId="1018"/>
    <cellStyle name="Currency 2 2 7 3 3 2" xfId="2426"/>
    <cellStyle name="Currency 2 2 7 3 4" xfId="1722"/>
    <cellStyle name="Currency 2 2 7 4" xfId="450"/>
    <cellStyle name="Currency 2 2 7 4 2" xfId="1194"/>
    <cellStyle name="Currency 2 2 7 4 2 2" xfId="2602"/>
    <cellStyle name="Currency 2 2 7 4 3" xfId="1898"/>
    <cellStyle name="Currency 2 2 7 5" xfId="842"/>
    <cellStyle name="Currency 2 2 7 5 2" xfId="2250"/>
    <cellStyle name="Currency 2 2 7 6" xfId="1546"/>
    <cellStyle name="Currency 2 2 8" xfId="142"/>
    <cellStyle name="Currency 2 2 8 2" xfId="318"/>
    <cellStyle name="Currency 2 2 8 2 2" xfId="670"/>
    <cellStyle name="Currency 2 2 8 2 2 2" xfId="1414"/>
    <cellStyle name="Currency 2 2 8 2 2 2 2" xfId="2822"/>
    <cellStyle name="Currency 2 2 8 2 2 3" xfId="2118"/>
    <cellStyle name="Currency 2 2 8 2 3" xfId="1062"/>
    <cellStyle name="Currency 2 2 8 2 3 2" xfId="2470"/>
    <cellStyle name="Currency 2 2 8 2 4" xfId="1766"/>
    <cellStyle name="Currency 2 2 8 3" xfId="494"/>
    <cellStyle name="Currency 2 2 8 3 2" xfId="1238"/>
    <cellStyle name="Currency 2 2 8 3 2 2" xfId="2646"/>
    <cellStyle name="Currency 2 2 8 3 3" xfId="1942"/>
    <cellStyle name="Currency 2 2 8 4" xfId="886"/>
    <cellStyle name="Currency 2 2 8 4 2" xfId="2294"/>
    <cellStyle name="Currency 2 2 8 5" xfId="1590"/>
    <cellStyle name="Currency 2 2 9" xfId="230"/>
    <cellStyle name="Currency 2 2 9 2" xfId="582"/>
    <cellStyle name="Currency 2 2 9 2 2" xfId="1326"/>
    <cellStyle name="Currency 2 2 9 2 2 2" xfId="2734"/>
    <cellStyle name="Currency 2 2 9 2 3" xfId="2030"/>
    <cellStyle name="Currency 2 2 9 3" xfId="974"/>
    <cellStyle name="Currency 2 2 9 3 2" xfId="2382"/>
    <cellStyle name="Currency 2 2 9 4" xfId="1678"/>
    <cellStyle name="Currency 2 3" xfId="13"/>
    <cellStyle name="Currency 2 3 10" xfId="1503"/>
    <cellStyle name="Currency 2 3 2" xfId="27"/>
    <cellStyle name="Currency 2 3 2 2" xfId="55"/>
    <cellStyle name="Currency 2 3 2 2 2" xfId="84"/>
    <cellStyle name="Currency 2 3 2 2 2 2" xfId="134"/>
    <cellStyle name="Currency 2 3 2 2 2 2 2" xfId="222"/>
    <cellStyle name="Currency 2 3 2 2 2 2 2 2" xfId="398"/>
    <cellStyle name="Currency 2 3 2 2 2 2 2 2 2" xfId="750"/>
    <cellStyle name="Currency 2 3 2 2 2 2 2 2 2 2" xfId="1494"/>
    <cellStyle name="Currency 2 3 2 2 2 2 2 2 2 2 2" xfId="2902"/>
    <cellStyle name="Currency 2 3 2 2 2 2 2 2 2 3" xfId="2198"/>
    <cellStyle name="Currency 2 3 2 2 2 2 2 2 3" xfId="1142"/>
    <cellStyle name="Currency 2 3 2 2 2 2 2 2 3 2" xfId="2550"/>
    <cellStyle name="Currency 2 3 2 2 2 2 2 2 4" xfId="1846"/>
    <cellStyle name="Currency 2 3 2 2 2 2 2 3" xfId="574"/>
    <cellStyle name="Currency 2 3 2 2 2 2 2 3 2" xfId="1318"/>
    <cellStyle name="Currency 2 3 2 2 2 2 2 3 2 2" xfId="2726"/>
    <cellStyle name="Currency 2 3 2 2 2 2 2 3 3" xfId="2022"/>
    <cellStyle name="Currency 2 3 2 2 2 2 2 4" xfId="966"/>
    <cellStyle name="Currency 2 3 2 2 2 2 2 4 2" xfId="2374"/>
    <cellStyle name="Currency 2 3 2 2 2 2 2 5" xfId="1670"/>
    <cellStyle name="Currency 2 3 2 2 2 2 3" xfId="310"/>
    <cellStyle name="Currency 2 3 2 2 2 2 3 2" xfId="662"/>
    <cellStyle name="Currency 2 3 2 2 2 2 3 2 2" xfId="1406"/>
    <cellStyle name="Currency 2 3 2 2 2 2 3 2 2 2" xfId="2814"/>
    <cellStyle name="Currency 2 3 2 2 2 2 3 2 3" xfId="2110"/>
    <cellStyle name="Currency 2 3 2 2 2 2 3 3" xfId="1054"/>
    <cellStyle name="Currency 2 3 2 2 2 2 3 3 2" xfId="2462"/>
    <cellStyle name="Currency 2 3 2 2 2 2 3 4" xfId="1758"/>
    <cellStyle name="Currency 2 3 2 2 2 2 4" xfId="486"/>
    <cellStyle name="Currency 2 3 2 2 2 2 4 2" xfId="1230"/>
    <cellStyle name="Currency 2 3 2 2 2 2 4 2 2" xfId="2638"/>
    <cellStyle name="Currency 2 3 2 2 2 2 4 3" xfId="1934"/>
    <cellStyle name="Currency 2 3 2 2 2 2 5" xfId="878"/>
    <cellStyle name="Currency 2 3 2 2 2 2 5 2" xfId="2286"/>
    <cellStyle name="Currency 2 3 2 2 2 2 6" xfId="1582"/>
    <cellStyle name="Currency 2 3 2 2 2 3" xfId="178"/>
    <cellStyle name="Currency 2 3 2 2 2 3 2" xfId="354"/>
    <cellStyle name="Currency 2 3 2 2 2 3 2 2" xfId="706"/>
    <cellStyle name="Currency 2 3 2 2 2 3 2 2 2" xfId="1450"/>
    <cellStyle name="Currency 2 3 2 2 2 3 2 2 2 2" xfId="2858"/>
    <cellStyle name="Currency 2 3 2 2 2 3 2 2 3" xfId="2154"/>
    <cellStyle name="Currency 2 3 2 2 2 3 2 3" xfId="1098"/>
    <cellStyle name="Currency 2 3 2 2 2 3 2 3 2" xfId="2506"/>
    <cellStyle name="Currency 2 3 2 2 2 3 2 4" xfId="1802"/>
    <cellStyle name="Currency 2 3 2 2 2 3 3" xfId="530"/>
    <cellStyle name="Currency 2 3 2 2 2 3 3 2" xfId="1274"/>
    <cellStyle name="Currency 2 3 2 2 2 3 3 2 2" xfId="2682"/>
    <cellStyle name="Currency 2 3 2 2 2 3 3 3" xfId="1978"/>
    <cellStyle name="Currency 2 3 2 2 2 3 4" xfId="922"/>
    <cellStyle name="Currency 2 3 2 2 2 3 4 2" xfId="2330"/>
    <cellStyle name="Currency 2 3 2 2 2 3 5" xfId="1626"/>
    <cellStyle name="Currency 2 3 2 2 2 4" xfId="266"/>
    <cellStyle name="Currency 2 3 2 2 2 4 2" xfId="618"/>
    <cellStyle name="Currency 2 3 2 2 2 4 2 2" xfId="1362"/>
    <cellStyle name="Currency 2 3 2 2 2 4 2 2 2" xfId="2770"/>
    <cellStyle name="Currency 2 3 2 2 2 4 2 3" xfId="2066"/>
    <cellStyle name="Currency 2 3 2 2 2 4 3" xfId="1010"/>
    <cellStyle name="Currency 2 3 2 2 2 4 3 2" xfId="2418"/>
    <cellStyle name="Currency 2 3 2 2 2 4 4" xfId="1714"/>
    <cellStyle name="Currency 2 3 2 2 2 5" xfId="442"/>
    <cellStyle name="Currency 2 3 2 2 2 5 2" xfId="1186"/>
    <cellStyle name="Currency 2 3 2 2 2 5 2 2" xfId="2594"/>
    <cellStyle name="Currency 2 3 2 2 2 5 3" xfId="1890"/>
    <cellStyle name="Currency 2 3 2 2 2 6" xfId="834"/>
    <cellStyle name="Currency 2 3 2 2 2 6 2" xfId="2242"/>
    <cellStyle name="Currency 2 3 2 2 2 7" xfId="1538"/>
    <cellStyle name="Currency 2 3 2 2 3" xfId="111"/>
    <cellStyle name="Currency 2 3 2 2 3 2" xfId="199"/>
    <cellStyle name="Currency 2 3 2 2 3 2 2" xfId="375"/>
    <cellStyle name="Currency 2 3 2 2 3 2 2 2" xfId="727"/>
    <cellStyle name="Currency 2 3 2 2 3 2 2 2 2" xfId="1471"/>
    <cellStyle name="Currency 2 3 2 2 3 2 2 2 2 2" xfId="2879"/>
    <cellStyle name="Currency 2 3 2 2 3 2 2 2 3" xfId="2175"/>
    <cellStyle name="Currency 2 3 2 2 3 2 2 3" xfId="1119"/>
    <cellStyle name="Currency 2 3 2 2 3 2 2 3 2" xfId="2527"/>
    <cellStyle name="Currency 2 3 2 2 3 2 2 4" xfId="1823"/>
    <cellStyle name="Currency 2 3 2 2 3 2 3" xfId="551"/>
    <cellStyle name="Currency 2 3 2 2 3 2 3 2" xfId="1295"/>
    <cellStyle name="Currency 2 3 2 2 3 2 3 2 2" xfId="2703"/>
    <cellStyle name="Currency 2 3 2 2 3 2 3 3" xfId="1999"/>
    <cellStyle name="Currency 2 3 2 2 3 2 4" xfId="943"/>
    <cellStyle name="Currency 2 3 2 2 3 2 4 2" xfId="2351"/>
    <cellStyle name="Currency 2 3 2 2 3 2 5" xfId="1647"/>
    <cellStyle name="Currency 2 3 2 2 3 3" xfId="287"/>
    <cellStyle name="Currency 2 3 2 2 3 3 2" xfId="639"/>
    <cellStyle name="Currency 2 3 2 2 3 3 2 2" xfId="1383"/>
    <cellStyle name="Currency 2 3 2 2 3 3 2 2 2" xfId="2791"/>
    <cellStyle name="Currency 2 3 2 2 3 3 2 3" xfId="2087"/>
    <cellStyle name="Currency 2 3 2 2 3 3 3" xfId="1031"/>
    <cellStyle name="Currency 2 3 2 2 3 3 3 2" xfId="2439"/>
    <cellStyle name="Currency 2 3 2 2 3 3 4" xfId="1735"/>
    <cellStyle name="Currency 2 3 2 2 3 4" xfId="463"/>
    <cellStyle name="Currency 2 3 2 2 3 4 2" xfId="1207"/>
    <cellStyle name="Currency 2 3 2 2 3 4 2 2" xfId="2615"/>
    <cellStyle name="Currency 2 3 2 2 3 4 3" xfId="1911"/>
    <cellStyle name="Currency 2 3 2 2 3 5" xfId="855"/>
    <cellStyle name="Currency 2 3 2 2 3 5 2" xfId="2263"/>
    <cellStyle name="Currency 2 3 2 2 3 6" xfId="1559"/>
    <cellStyle name="Currency 2 3 2 2 4" xfId="155"/>
    <cellStyle name="Currency 2 3 2 2 4 2" xfId="331"/>
    <cellStyle name="Currency 2 3 2 2 4 2 2" xfId="683"/>
    <cellStyle name="Currency 2 3 2 2 4 2 2 2" xfId="1427"/>
    <cellStyle name="Currency 2 3 2 2 4 2 2 2 2" xfId="2835"/>
    <cellStyle name="Currency 2 3 2 2 4 2 2 3" xfId="2131"/>
    <cellStyle name="Currency 2 3 2 2 4 2 3" xfId="1075"/>
    <cellStyle name="Currency 2 3 2 2 4 2 3 2" xfId="2483"/>
    <cellStyle name="Currency 2 3 2 2 4 2 4" xfId="1779"/>
    <cellStyle name="Currency 2 3 2 2 4 3" xfId="507"/>
    <cellStyle name="Currency 2 3 2 2 4 3 2" xfId="1251"/>
    <cellStyle name="Currency 2 3 2 2 4 3 2 2" xfId="2659"/>
    <cellStyle name="Currency 2 3 2 2 4 3 3" xfId="1955"/>
    <cellStyle name="Currency 2 3 2 2 4 4" xfId="899"/>
    <cellStyle name="Currency 2 3 2 2 4 4 2" xfId="2307"/>
    <cellStyle name="Currency 2 3 2 2 4 5" xfId="1603"/>
    <cellStyle name="Currency 2 3 2 2 5" xfId="243"/>
    <cellStyle name="Currency 2 3 2 2 5 2" xfId="595"/>
    <cellStyle name="Currency 2 3 2 2 5 2 2" xfId="1339"/>
    <cellStyle name="Currency 2 3 2 2 5 2 2 2" xfId="2747"/>
    <cellStyle name="Currency 2 3 2 2 5 2 3" xfId="2043"/>
    <cellStyle name="Currency 2 3 2 2 5 3" xfId="987"/>
    <cellStyle name="Currency 2 3 2 2 5 3 2" xfId="2395"/>
    <cellStyle name="Currency 2 3 2 2 5 4" xfId="1691"/>
    <cellStyle name="Currency 2 3 2 2 6" xfId="419"/>
    <cellStyle name="Currency 2 3 2 2 6 2" xfId="1163"/>
    <cellStyle name="Currency 2 3 2 2 6 2 2" xfId="2571"/>
    <cellStyle name="Currency 2 3 2 2 6 3" xfId="1867"/>
    <cellStyle name="Currency 2 3 2 2 7" xfId="811"/>
    <cellStyle name="Currency 2 3 2 2 7 2" xfId="2219"/>
    <cellStyle name="Currency 2 3 2 2 8" xfId="1515"/>
    <cellStyle name="Currency 2 3 2 3" xfId="72"/>
    <cellStyle name="Currency 2 3 2 3 2" xfId="122"/>
    <cellStyle name="Currency 2 3 2 3 2 2" xfId="210"/>
    <cellStyle name="Currency 2 3 2 3 2 2 2" xfId="386"/>
    <cellStyle name="Currency 2 3 2 3 2 2 2 2" xfId="738"/>
    <cellStyle name="Currency 2 3 2 3 2 2 2 2 2" xfId="1482"/>
    <cellStyle name="Currency 2 3 2 3 2 2 2 2 2 2" xfId="2890"/>
    <cellStyle name="Currency 2 3 2 3 2 2 2 2 3" xfId="2186"/>
    <cellStyle name="Currency 2 3 2 3 2 2 2 3" xfId="1130"/>
    <cellStyle name="Currency 2 3 2 3 2 2 2 3 2" xfId="2538"/>
    <cellStyle name="Currency 2 3 2 3 2 2 2 4" xfId="1834"/>
    <cellStyle name="Currency 2 3 2 3 2 2 3" xfId="562"/>
    <cellStyle name="Currency 2 3 2 3 2 2 3 2" xfId="1306"/>
    <cellStyle name="Currency 2 3 2 3 2 2 3 2 2" xfId="2714"/>
    <cellStyle name="Currency 2 3 2 3 2 2 3 3" xfId="2010"/>
    <cellStyle name="Currency 2 3 2 3 2 2 4" xfId="954"/>
    <cellStyle name="Currency 2 3 2 3 2 2 4 2" xfId="2362"/>
    <cellStyle name="Currency 2 3 2 3 2 2 5" xfId="1658"/>
    <cellStyle name="Currency 2 3 2 3 2 3" xfId="298"/>
    <cellStyle name="Currency 2 3 2 3 2 3 2" xfId="650"/>
    <cellStyle name="Currency 2 3 2 3 2 3 2 2" xfId="1394"/>
    <cellStyle name="Currency 2 3 2 3 2 3 2 2 2" xfId="2802"/>
    <cellStyle name="Currency 2 3 2 3 2 3 2 3" xfId="2098"/>
    <cellStyle name="Currency 2 3 2 3 2 3 3" xfId="1042"/>
    <cellStyle name="Currency 2 3 2 3 2 3 3 2" xfId="2450"/>
    <cellStyle name="Currency 2 3 2 3 2 3 4" xfId="1746"/>
    <cellStyle name="Currency 2 3 2 3 2 4" xfId="474"/>
    <cellStyle name="Currency 2 3 2 3 2 4 2" xfId="1218"/>
    <cellStyle name="Currency 2 3 2 3 2 4 2 2" xfId="2626"/>
    <cellStyle name="Currency 2 3 2 3 2 4 3" xfId="1922"/>
    <cellStyle name="Currency 2 3 2 3 2 5" xfId="866"/>
    <cellStyle name="Currency 2 3 2 3 2 5 2" xfId="2274"/>
    <cellStyle name="Currency 2 3 2 3 2 6" xfId="1570"/>
    <cellStyle name="Currency 2 3 2 3 3" xfId="166"/>
    <cellStyle name="Currency 2 3 2 3 3 2" xfId="342"/>
    <cellStyle name="Currency 2 3 2 3 3 2 2" xfId="694"/>
    <cellStyle name="Currency 2 3 2 3 3 2 2 2" xfId="1438"/>
    <cellStyle name="Currency 2 3 2 3 3 2 2 2 2" xfId="2846"/>
    <cellStyle name="Currency 2 3 2 3 3 2 2 3" xfId="2142"/>
    <cellStyle name="Currency 2 3 2 3 3 2 3" xfId="1086"/>
    <cellStyle name="Currency 2 3 2 3 3 2 3 2" xfId="2494"/>
    <cellStyle name="Currency 2 3 2 3 3 2 4" xfId="1790"/>
    <cellStyle name="Currency 2 3 2 3 3 3" xfId="518"/>
    <cellStyle name="Currency 2 3 2 3 3 3 2" xfId="1262"/>
    <cellStyle name="Currency 2 3 2 3 3 3 2 2" xfId="2670"/>
    <cellStyle name="Currency 2 3 2 3 3 3 3" xfId="1966"/>
    <cellStyle name="Currency 2 3 2 3 3 4" xfId="910"/>
    <cellStyle name="Currency 2 3 2 3 3 4 2" xfId="2318"/>
    <cellStyle name="Currency 2 3 2 3 3 5" xfId="1614"/>
    <cellStyle name="Currency 2 3 2 3 4" xfId="254"/>
    <cellStyle name="Currency 2 3 2 3 4 2" xfId="606"/>
    <cellStyle name="Currency 2 3 2 3 4 2 2" xfId="1350"/>
    <cellStyle name="Currency 2 3 2 3 4 2 2 2" xfId="2758"/>
    <cellStyle name="Currency 2 3 2 3 4 2 3" xfId="2054"/>
    <cellStyle name="Currency 2 3 2 3 4 3" xfId="998"/>
    <cellStyle name="Currency 2 3 2 3 4 3 2" xfId="2406"/>
    <cellStyle name="Currency 2 3 2 3 4 4" xfId="1702"/>
    <cellStyle name="Currency 2 3 2 3 5" xfId="430"/>
    <cellStyle name="Currency 2 3 2 3 5 2" xfId="1174"/>
    <cellStyle name="Currency 2 3 2 3 5 2 2" xfId="2582"/>
    <cellStyle name="Currency 2 3 2 3 5 3" xfId="1878"/>
    <cellStyle name="Currency 2 3 2 3 6" xfId="822"/>
    <cellStyle name="Currency 2 3 2 3 6 2" xfId="2230"/>
    <cellStyle name="Currency 2 3 2 3 7" xfId="1526"/>
    <cellStyle name="Currency 2 3 2 4" xfId="103"/>
    <cellStyle name="Currency 2 3 2 4 2" xfId="191"/>
    <cellStyle name="Currency 2 3 2 4 2 2" xfId="367"/>
    <cellStyle name="Currency 2 3 2 4 2 2 2" xfId="719"/>
    <cellStyle name="Currency 2 3 2 4 2 2 2 2" xfId="1463"/>
    <cellStyle name="Currency 2 3 2 4 2 2 2 2 2" xfId="2871"/>
    <cellStyle name="Currency 2 3 2 4 2 2 2 3" xfId="2167"/>
    <cellStyle name="Currency 2 3 2 4 2 2 3" xfId="1111"/>
    <cellStyle name="Currency 2 3 2 4 2 2 3 2" xfId="2519"/>
    <cellStyle name="Currency 2 3 2 4 2 2 4" xfId="1815"/>
    <cellStyle name="Currency 2 3 2 4 2 3" xfId="543"/>
    <cellStyle name="Currency 2 3 2 4 2 3 2" xfId="1287"/>
    <cellStyle name="Currency 2 3 2 4 2 3 2 2" xfId="2695"/>
    <cellStyle name="Currency 2 3 2 4 2 3 3" xfId="1991"/>
    <cellStyle name="Currency 2 3 2 4 2 4" xfId="935"/>
    <cellStyle name="Currency 2 3 2 4 2 4 2" xfId="2343"/>
    <cellStyle name="Currency 2 3 2 4 2 5" xfId="1639"/>
    <cellStyle name="Currency 2 3 2 4 3" xfId="279"/>
    <cellStyle name="Currency 2 3 2 4 3 2" xfId="631"/>
    <cellStyle name="Currency 2 3 2 4 3 2 2" xfId="1375"/>
    <cellStyle name="Currency 2 3 2 4 3 2 2 2" xfId="2783"/>
    <cellStyle name="Currency 2 3 2 4 3 2 3" xfId="2079"/>
    <cellStyle name="Currency 2 3 2 4 3 3" xfId="1023"/>
    <cellStyle name="Currency 2 3 2 4 3 3 2" xfId="2431"/>
    <cellStyle name="Currency 2 3 2 4 3 4" xfId="1727"/>
    <cellStyle name="Currency 2 3 2 4 4" xfId="455"/>
    <cellStyle name="Currency 2 3 2 4 4 2" xfId="1199"/>
    <cellStyle name="Currency 2 3 2 4 4 2 2" xfId="2607"/>
    <cellStyle name="Currency 2 3 2 4 4 3" xfId="1903"/>
    <cellStyle name="Currency 2 3 2 4 5" xfId="847"/>
    <cellStyle name="Currency 2 3 2 4 5 2" xfId="2255"/>
    <cellStyle name="Currency 2 3 2 4 6" xfId="1551"/>
    <cellStyle name="Currency 2 3 2 5" xfId="147"/>
    <cellStyle name="Currency 2 3 2 5 2" xfId="323"/>
    <cellStyle name="Currency 2 3 2 5 2 2" xfId="675"/>
    <cellStyle name="Currency 2 3 2 5 2 2 2" xfId="1419"/>
    <cellStyle name="Currency 2 3 2 5 2 2 2 2" xfId="2827"/>
    <cellStyle name="Currency 2 3 2 5 2 2 3" xfId="2123"/>
    <cellStyle name="Currency 2 3 2 5 2 3" xfId="1067"/>
    <cellStyle name="Currency 2 3 2 5 2 3 2" xfId="2475"/>
    <cellStyle name="Currency 2 3 2 5 2 4" xfId="1771"/>
    <cellStyle name="Currency 2 3 2 5 3" xfId="499"/>
    <cellStyle name="Currency 2 3 2 5 3 2" xfId="1243"/>
    <cellStyle name="Currency 2 3 2 5 3 2 2" xfId="2651"/>
    <cellStyle name="Currency 2 3 2 5 3 3" xfId="1947"/>
    <cellStyle name="Currency 2 3 2 5 4" xfId="891"/>
    <cellStyle name="Currency 2 3 2 5 4 2" xfId="2299"/>
    <cellStyle name="Currency 2 3 2 5 5" xfId="1595"/>
    <cellStyle name="Currency 2 3 2 6" xfId="235"/>
    <cellStyle name="Currency 2 3 2 6 2" xfId="587"/>
    <cellStyle name="Currency 2 3 2 6 2 2" xfId="1331"/>
    <cellStyle name="Currency 2 3 2 6 2 2 2" xfId="2739"/>
    <cellStyle name="Currency 2 3 2 6 2 3" xfId="2035"/>
    <cellStyle name="Currency 2 3 2 6 3" xfId="979"/>
    <cellStyle name="Currency 2 3 2 6 3 2" xfId="2387"/>
    <cellStyle name="Currency 2 3 2 6 4" xfId="1683"/>
    <cellStyle name="Currency 2 3 2 7" xfId="411"/>
    <cellStyle name="Currency 2 3 2 7 2" xfId="1155"/>
    <cellStyle name="Currency 2 3 2 7 2 2" xfId="2563"/>
    <cellStyle name="Currency 2 3 2 7 3" xfId="1859"/>
    <cellStyle name="Currency 2 3 2 8" xfId="803"/>
    <cellStyle name="Currency 2 3 2 8 2" xfId="2211"/>
    <cellStyle name="Currency 2 3 2 9" xfId="1507"/>
    <cellStyle name="Currency 2 3 3" xfId="41"/>
    <cellStyle name="Currency 2 3 3 2" xfId="78"/>
    <cellStyle name="Currency 2 3 3 2 2" xfId="128"/>
    <cellStyle name="Currency 2 3 3 2 2 2" xfId="216"/>
    <cellStyle name="Currency 2 3 3 2 2 2 2" xfId="392"/>
    <cellStyle name="Currency 2 3 3 2 2 2 2 2" xfId="744"/>
    <cellStyle name="Currency 2 3 3 2 2 2 2 2 2" xfId="1488"/>
    <cellStyle name="Currency 2 3 3 2 2 2 2 2 2 2" xfId="2896"/>
    <cellStyle name="Currency 2 3 3 2 2 2 2 2 3" xfId="2192"/>
    <cellStyle name="Currency 2 3 3 2 2 2 2 3" xfId="1136"/>
    <cellStyle name="Currency 2 3 3 2 2 2 2 3 2" xfId="2544"/>
    <cellStyle name="Currency 2 3 3 2 2 2 2 4" xfId="1840"/>
    <cellStyle name="Currency 2 3 3 2 2 2 3" xfId="568"/>
    <cellStyle name="Currency 2 3 3 2 2 2 3 2" xfId="1312"/>
    <cellStyle name="Currency 2 3 3 2 2 2 3 2 2" xfId="2720"/>
    <cellStyle name="Currency 2 3 3 2 2 2 3 3" xfId="2016"/>
    <cellStyle name="Currency 2 3 3 2 2 2 4" xfId="960"/>
    <cellStyle name="Currency 2 3 3 2 2 2 4 2" xfId="2368"/>
    <cellStyle name="Currency 2 3 3 2 2 2 5" xfId="1664"/>
    <cellStyle name="Currency 2 3 3 2 2 3" xfId="304"/>
    <cellStyle name="Currency 2 3 3 2 2 3 2" xfId="656"/>
    <cellStyle name="Currency 2 3 3 2 2 3 2 2" xfId="1400"/>
    <cellStyle name="Currency 2 3 3 2 2 3 2 2 2" xfId="2808"/>
    <cellStyle name="Currency 2 3 3 2 2 3 2 3" xfId="2104"/>
    <cellStyle name="Currency 2 3 3 2 2 3 3" xfId="1048"/>
    <cellStyle name="Currency 2 3 3 2 2 3 3 2" xfId="2456"/>
    <cellStyle name="Currency 2 3 3 2 2 3 4" xfId="1752"/>
    <cellStyle name="Currency 2 3 3 2 2 4" xfId="480"/>
    <cellStyle name="Currency 2 3 3 2 2 4 2" xfId="1224"/>
    <cellStyle name="Currency 2 3 3 2 2 4 2 2" xfId="2632"/>
    <cellStyle name="Currency 2 3 3 2 2 4 3" xfId="1928"/>
    <cellStyle name="Currency 2 3 3 2 2 5" xfId="872"/>
    <cellStyle name="Currency 2 3 3 2 2 5 2" xfId="2280"/>
    <cellStyle name="Currency 2 3 3 2 2 6" xfId="1576"/>
    <cellStyle name="Currency 2 3 3 2 3" xfId="172"/>
    <cellStyle name="Currency 2 3 3 2 3 2" xfId="348"/>
    <cellStyle name="Currency 2 3 3 2 3 2 2" xfId="700"/>
    <cellStyle name="Currency 2 3 3 2 3 2 2 2" xfId="1444"/>
    <cellStyle name="Currency 2 3 3 2 3 2 2 2 2" xfId="2852"/>
    <cellStyle name="Currency 2 3 3 2 3 2 2 3" xfId="2148"/>
    <cellStyle name="Currency 2 3 3 2 3 2 3" xfId="1092"/>
    <cellStyle name="Currency 2 3 3 2 3 2 3 2" xfId="2500"/>
    <cellStyle name="Currency 2 3 3 2 3 2 4" xfId="1796"/>
    <cellStyle name="Currency 2 3 3 2 3 3" xfId="524"/>
    <cellStyle name="Currency 2 3 3 2 3 3 2" xfId="1268"/>
    <cellStyle name="Currency 2 3 3 2 3 3 2 2" xfId="2676"/>
    <cellStyle name="Currency 2 3 3 2 3 3 3" xfId="1972"/>
    <cellStyle name="Currency 2 3 3 2 3 4" xfId="916"/>
    <cellStyle name="Currency 2 3 3 2 3 4 2" xfId="2324"/>
    <cellStyle name="Currency 2 3 3 2 3 5" xfId="1620"/>
    <cellStyle name="Currency 2 3 3 2 4" xfId="260"/>
    <cellStyle name="Currency 2 3 3 2 4 2" xfId="612"/>
    <cellStyle name="Currency 2 3 3 2 4 2 2" xfId="1356"/>
    <cellStyle name="Currency 2 3 3 2 4 2 2 2" xfId="2764"/>
    <cellStyle name="Currency 2 3 3 2 4 2 3" xfId="2060"/>
    <cellStyle name="Currency 2 3 3 2 4 3" xfId="1004"/>
    <cellStyle name="Currency 2 3 3 2 4 3 2" xfId="2412"/>
    <cellStyle name="Currency 2 3 3 2 4 4" xfId="1708"/>
    <cellStyle name="Currency 2 3 3 2 5" xfId="436"/>
    <cellStyle name="Currency 2 3 3 2 5 2" xfId="1180"/>
    <cellStyle name="Currency 2 3 3 2 5 2 2" xfId="2588"/>
    <cellStyle name="Currency 2 3 3 2 5 3" xfId="1884"/>
    <cellStyle name="Currency 2 3 3 2 6" xfId="828"/>
    <cellStyle name="Currency 2 3 3 2 6 2" xfId="2236"/>
    <cellStyle name="Currency 2 3 3 2 7" xfId="1532"/>
    <cellStyle name="Currency 2 3 3 3" xfId="107"/>
    <cellStyle name="Currency 2 3 3 3 2" xfId="195"/>
    <cellStyle name="Currency 2 3 3 3 2 2" xfId="371"/>
    <cellStyle name="Currency 2 3 3 3 2 2 2" xfId="723"/>
    <cellStyle name="Currency 2 3 3 3 2 2 2 2" xfId="1467"/>
    <cellStyle name="Currency 2 3 3 3 2 2 2 2 2" xfId="2875"/>
    <cellStyle name="Currency 2 3 3 3 2 2 2 3" xfId="2171"/>
    <cellStyle name="Currency 2 3 3 3 2 2 3" xfId="1115"/>
    <cellStyle name="Currency 2 3 3 3 2 2 3 2" xfId="2523"/>
    <cellStyle name="Currency 2 3 3 3 2 2 4" xfId="1819"/>
    <cellStyle name="Currency 2 3 3 3 2 3" xfId="547"/>
    <cellStyle name="Currency 2 3 3 3 2 3 2" xfId="1291"/>
    <cellStyle name="Currency 2 3 3 3 2 3 2 2" xfId="2699"/>
    <cellStyle name="Currency 2 3 3 3 2 3 3" xfId="1995"/>
    <cellStyle name="Currency 2 3 3 3 2 4" xfId="939"/>
    <cellStyle name="Currency 2 3 3 3 2 4 2" xfId="2347"/>
    <cellStyle name="Currency 2 3 3 3 2 5" xfId="1643"/>
    <cellStyle name="Currency 2 3 3 3 3" xfId="283"/>
    <cellStyle name="Currency 2 3 3 3 3 2" xfId="635"/>
    <cellStyle name="Currency 2 3 3 3 3 2 2" xfId="1379"/>
    <cellStyle name="Currency 2 3 3 3 3 2 2 2" xfId="2787"/>
    <cellStyle name="Currency 2 3 3 3 3 2 3" xfId="2083"/>
    <cellStyle name="Currency 2 3 3 3 3 3" xfId="1027"/>
    <cellStyle name="Currency 2 3 3 3 3 3 2" xfId="2435"/>
    <cellStyle name="Currency 2 3 3 3 3 4" xfId="1731"/>
    <cellStyle name="Currency 2 3 3 3 4" xfId="459"/>
    <cellStyle name="Currency 2 3 3 3 4 2" xfId="1203"/>
    <cellStyle name="Currency 2 3 3 3 4 2 2" xfId="2611"/>
    <cellStyle name="Currency 2 3 3 3 4 3" xfId="1907"/>
    <cellStyle name="Currency 2 3 3 3 5" xfId="851"/>
    <cellStyle name="Currency 2 3 3 3 5 2" xfId="2259"/>
    <cellStyle name="Currency 2 3 3 3 6" xfId="1555"/>
    <cellStyle name="Currency 2 3 3 4" xfId="151"/>
    <cellStyle name="Currency 2 3 3 4 2" xfId="327"/>
    <cellStyle name="Currency 2 3 3 4 2 2" xfId="679"/>
    <cellStyle name="Currency 2 3 3 4 2 2 2" xfId="1423"/>
    <cellStyle name="Currency 2 3 3 4 2 2 2 2" xfId="2831"/>
    <cellStyle name="Currency 2 3 3 4 2 2 3" xfId="2127"/>
    <cellStyle name="Currency 2 3 3 4 2 3" xfId="1071"/>
    <cellStyle name="Currency 2 3 3 4 2 3 2" xfId="2479"/>
    <cellStyle name="Currency 2 3 3 4 2 4" xfId="1775"/>
    <cellStyle name="Currency 2 3 3 4 3" xfId="503"/>
    <cellStyle name="Currency 2 3 3 4 3 2" xfId="1247"/>
    <cellStyle name="Currency 2 3 3 4 3 2 2" xfId="2655"/>
    <cellStyle name="Currency 2 3 3 4 3 3" xfId="1951"/>
    <cellStyle name="Currency 2 3 3 4 4" xfId="895"/>
    <cellStyle name="Currency 2 3 3 4 4 2" xfId="2303"/>
    <cellStyle name="Currency 2 3 3 4 5" xfId="1599"/>
    <cellStyle name="Currency 2 3 3 5" xfId="239"/>
    <cellStyle name="Currency 2 3 3 5 2" xfId="591"/>
    <cellStyle name="Currency 2 3 3 5 2 2" xfId="1335"/>
    <cellStyle name="Currency 2 3 3 5 2 2 2" xfId="2743"/>
    <cellStyle name="Currency 2 3 3 5 2 3" xfId="2039"/>
    <cellStyle name="Currency 2 3 3 5 3" xfId="983"/>
    <cellStyle name="Currency 2 3 3 5 3 2" xfId="2391"/>
    <cellStyle name="Currency 2 3 3 5 4" xfId="1687"/>
    <cellStyle name="Currency 2 3 3 6" xfId="415"/>
    <cellStyle name="Currency 2 3 3 6 2" xfId="1159"/>
    <cellStyle name="Currency 2 3 3 6 2 2" xfId="2567"/>
    <cellStyle name="Currency 2 3 3 6 3" xfId="1863"/>
    <cellStyle name="Currency 2 3 3 7" xfId="807"/>
    <cellStyle name="Currency 2 3 3 7 2" xfId="2215"/>
    <cellStyle name="Currency 2 3 3 8" xfId="1511"/>
    <cellStyle name="Currency 2 3 4" xfId="66"/>
    <cellStyle name="Currency 2 3 4 2" xfId="116"/>
    <cellStyle name="Currency 2 3 4 2 2" xfId="204"/>
    <cellStyle name="Currency 2 3 4 2 2 2" xfId="380"/>
    <cellStyle name="Currency 2 3 4 2 2 2 2" xfId="732"/>
    <cellStyle name="Currency 2 3 4 2 2 2 2 2" xfId="1476"/>
    <cellStyle name="Currency 2 3 4 2 2 2 2 2 2" xfId="2884"/>
    <cellStyle name="Currency 2 3 4 2 2 2 2 3" xfId="2180"/>
    <cellStyle name="Currency 2 3 4 2 2 2 3" xfId="1124"/>
    <cellStyle name="Currency 2 3 4 2 2 2 3 2" xfId="2532"/>
    <cellStyle name="Currency 2 3 4 2 2 2 4" xfId="1828"/>
    <cellStyle name="Currency 2 3 4 2 2 3" xfId="556"/>
    <cellStyle name="Currency 2 3 4 2 2 3 2" xfId="1300"/>
    <cellStyle name="Currency 2 3 4 2 2 3 2 2" xfId="2708"/>
    <cellStyle name="Currency 2 3 4 2 2 3 3" xfId="2004"/>
    <cellStyle name="Currency 2 3 4 2 2 4" xfId="948"/>
    <cellStyle name="Currency 2 3 4 2 2 4 2" xfId="2356"/>
    <cellStyle name="Currency 2 3 4 2 2 5" xfId="1652"/>
    <cellStyle name="Currency 2 3 4 2 3" xfId="292"/>
    <cellStyle name="Currency 2 3 4 2 3 2" xfId="644"/>
    <cellStyle name="Currency 2 3 4 2 3 2 2" xfId="1388"/>
    <cellStyle name="Currency 2 3 4 2 3 2 2 2" xfId="2796"/>
    <cellStyle name="Currency 2 3 4 2 3 2 3" xfId="2092"/>
    <cellStyle name="Currency 2 3 4 2 3 3" xfId="1036"/>
    <cellStyle name="Currency 2 3 4 2 3 3 2" xfId="2444"/>
    <cellStyle name="Currency 2 3 4 2 3 4" xfId="1740"/>
    <cellStyle name="Currency 2 3 4 2 4" xfId="468"/>
    <cellStyle name="Currency 2 3 4 2 4 2" xfId="1212"/>
    <cellStyle name="Currency 2 3 4 2 4 2 2" xfId="2620"/>
    <cellStyle name="Currency 2 3 4 2 4 3" xfId="1916"/>
    <cellStyle name="Currency 2 3 4 2 5" xfId="860"/>
    <cellStyle name="Currency 2 3 4 2 5 2" xfId="2268"/>
    <cellStyle name="Currency 2 3 4 2 6" xfId="1564"/>
    <cellStyle name="Currency 2 3 4 3" xfId="160"/>
    <cellStyle name="Currency 2 3 4 3 2" xfId="336"/>
    <cellStyle name="Currency 2 3 4 3 2 2" xfId="688"/>
    <cellStyle name="Currency 2 3 4 3 2 2 2" xfId="1432"/>
    <cellStyle name="Currency 2 3 4 3 2 2 2 2" xfId="2840"/>
    <cellStyle name="Currency 2 3 4 3 2 2 3" xfId="2136"/>
    <cellStyle name="Currency 2 3 4 3 2 3" xfId="1080"/>
    <cellStyle name="Currency 2 3 4 3 2 3 2" xfId="2488"/>
    <cellStyle name="Currency 2 3 4 3 2 4" xfId="1784"/>
    <cellStyle name="Currency 2 3 4 3 3" xfId="512"/>
    <cellStyle name="Currency 2 3 4 3 3 2" xfId="1256"/>
    <cellStyle name="Currency 2 3 4 3 3 2 2" xfId="2664"/>
    <cellStyle name="Currency 2 3 4 3 3 3" xfId="1960"/>
    <cellStyle name="Currency 2 3 4 3 4" xfId="904"/>
    <cellStyle name="Currency 2 3 4 3 4 2" xfId="2312"/>
    <cellStyle name="Currency 2 3 4 3 5" xfId="1608"/>
    <cellStyle name="Currency 2 3 4 4" xfId="248"/>
    <cellStyle name="Currency 2 3 4 4 2" xfId="600"/>
    <cellStyle name="Currency 2 3 4 4 2 2" xfId="1344"/>
    <cellStyle name="Currency 2 3 4 4 2 2 2" xfId="2752"/>
    <cellStyle name="Currency 2 3 4 4 2 3" xfId="2048"/>
    <cellStyle name="Currency 2 3 4 4 3" xfId="992"/>
    <cellStyle name="Currency 2 3 4 4 3 2" xfId="2400"/>
    <cellStyle name="Currency 2 3 4 4 4" xfId="1696"/>
    <cellStyle name="Currency 2 3 4 5" xfId="424"/>
    <cellStyle name="Currency 2 3 4 5 2" xfId="1168"/>
    <cellStyle name="Currency 2 3 4 5 2 2" xfId="2576"/>
    <cellStyle name="Currency 2 3 4 5 3" xfId="1872"/>
    <cellStyle name="Currency 2 3 4 6" xfId="816"/>
    <cellStyle name="Currency 2 3 4 6 2" xfId="2224"/>
    <cellStyle name="Currency 2 3 4 7" xfId="1520"/>
    <cellStyle name="Currency 2 3 5" xfId="99"/>
    <cellStyle name="Currency 2 3 5 2" xfId="187"/>
    <cellStyle name="Currency 2 3 5 2 2" xfId="363"/>
    <cellStyle name="Currency 2 3 5 2 2 2" xfId="715"/>
    <cellStyle name="Currency 2 3 5 2 2 2 2" xfId="1459"/>
    <cellStyle name="Currency 2 3 5 2 2 2 2 2" xfId="2867"/>
    <cellStyle name="Currency 2 3 5 2 2 2 3" xfId="2163"/>
    <cellStyle name="Currency 2 3 5 2 2 3" xfId="1107"/>
    <cellStyle name="Currency 2 3 5 2 2 3 2" xfId="2515"/>
    <cellStyle name="Currency 2 3 5 2 2 4" xfId="1811"/>
    <cellStyle name="Currency 2 3 5 2 3" xfId="539"/>
    <cellStyle name="Currency 2 3 5 2 3 2" xfId="1283"/>
    <cellStyle name="Currency 2 3 5 2 3 2 2" xfId="2691"/>
    <cellStyle name="Currency 2 3 5 2 3 3" xfId="1987"/>
    <cellStyle name="Currency 2 3 5 2 4" xfId="931"/>
    <cellStyle name="Currency 2 3 5 2 4 2" xfId="2339"/>
    <cellStyle name="Currency 2 3 5 2 5" xfId="1635"/>
    <cellStyle name="Currency 2 3 5 3" xfId="275"/>
    <cellStyle name="Currency 2 3 5 3 2" xfId="627"/>
    <cellStyle name="Currency 2 3 5 3 2 2" xfId="1371"/>
    <cellStyle name="Currency 2 3 5 3 2 2 2" xfId="2779"/>
    <cellStyle name="Currency 2 3 5 3 2 3" xfId="2075"/>
    <cellStyle name="Currency 2 3 5 3 3" xfId="1019"/>
    <cellStyle name="Currency 2 3 5 3 3 2" xfId="2427"/>
    <cellStyle name="Currency 2 3 5 3 4" xfId="1723"/>
    <cellStyle name="Currency 2 3 5 4" xfId="451"/>
    <cellStyle name="Currency 2 3 5 4 2" xfId="1195"/>
    <cellStyle name="Currency 2 3 5 4 2 2" xfId="2603"/>
    <cellStyle name="Currency 2 3 5 4 3" xfId="1899"/>
    <cellStyle name="Currency 2 3 5 5" xfId="843"/>
    <cellStyle name="Currency 2 3 5 5 2" xfId="2251"/>
    <cellStyle name="Currency 2 3 5 6" xfId="1547"/>
    <cellStyle name="Currency 2 3 6" xfId="143"/>
    <cellStyle name="Currency 2 3 6 2" xfId="319"/>
    <cellStyle name="Currency 2 3 6 2 2" xfId="671"/>
    <cellStyle name="Currency 2 3 6 2 2 2" xfId="1415"/>
    <cellStyle name="Currency 2 3 6 2 2 2 2" xfId="2823"/>
    <cellStyle name="Currency 2 3 6 2 2 3" xfId="2119"/>
    <cellStyle name="Currency 2 3 6 2 3" xfId="1063"/>
    <cellStyle name="Currency 2 3 6 2 3 2" xfId="2471"/>
    <cellStyle name="Currency 2 3 6 2 4" xfId="1767"/>
    <cellStyle name="Currency 2 3 6 3" xfId="495"/>
    <cellStyle name="Currency 2 3 6 3 2" xfId="1239"/>
    <cellStyle name="Currency 2 3 6 3 2 2" xfId="2647"/>
    <cellStyle name="Currency 2 3 6 3 3" xfId="1943"/>
    <cellStyle name="Currency 2 3 6 4" xfId="887"/>
    <cellStyle name="Currency 2 3 6 4 2" xfId="2295"/>
    <cellStyle name="Currency 2 3 6 5" xfId="1591"/>
    <cellStyle name="Currency 2 3 7" xfId="231"/>
    <cellStyle name="Currency 2 3 7 2" xfId="583"/>
    <cellStyle name="Currency 2 3 7 2 2" xfId="1327"/>
    <cellStyle name="Currency 2 3 7 2 2 2" xfId="2735"/>
    <cellStyle name="Currency 2 3 7 2 3" xfId="2031"/>
    <cellStyle name="Currency 2 3 7 3" xfId="975"/>
    <cellStyle name="Currency 2 3 7 3 2" xfId="2383"/>
    <cellStyle name="Currency 2 3 7 4" xfId="1679"/>
    <cellStyle name="Currency 2 3 8" xfId="407"/>
    <cellStyle name="Currency 2 3 8 2" xfId="1151"/>
    <cellStyle name="Currency 2 3 8 2 2" xfId="2559"/>
    <cellStyle name="Currency 2 3 8 3" xfId="1855"/>
    <cellStyle name="Currency 2 3 9" xfId="799"/>
    <cellStyle name="Currency 2 3 9 2" xfId="2207"/>
    <cellStyle name="Currency 2 4" xfId="20"/>
    <cellStyle name="Currency 2 4 2" xfId="48"/>
    <cellStyle name="Currency 2 4 2 2" xfId="81"/>
    <cellStyle name="Currency 2 4 2 2 2" xfId="131"/>
    <cellStyle name="Currency 2 4 2 2 2 2" xfId="219"/>
    <cellStyle name="Currency 2 4 2 2 2 2 2" xfId="395"/>
    <cellStyle name="Currency 2 4 2 2 2 2 2 2" xfId="747"/>
    <cellStyle name="Currency 2 4 2 2 2 2 2 2 2" xfId="1491"/>
    <cellStyle name="Currency 2 4 2 2 2 2 2 2 2 2" xfId="2899"/>
    <cellStyle name="Currency 2 4 2 2 2 2 2 2 3" xfId="2195"/>
    <cellStyle name="Currency 2 4 2 2 2 2 2 3" xfId="1139"/>
    <cellStyle name="Currency 2 4 2 2 2 2 2 3 2" xfId="2547"/>
    <cellStyle name="Currency 2 4 2 2 2 2 2 4" xfId="1843"/>
    <cellStyle name="Currency 2 4 2 2 2 2 3" xfId="571"/>
    <cellStyle name="Currency 2 4 2 2 2 2 3 2" xfId="1315"/>
    <cellStyle name="Currency 2 4 2 2 2 2 3 2 2" xfId="2723"/>
    <cellStyle name="Currency 2 4 2 2 2 2 3 3" xfId="2019"/>
    <cellStyle name="Currency 2 4 2 2 2 2 4" xfId="963"/>
    <cellStyle name="Currency 2 4 2 2 2 2 4 2" xfId="2371"/>
    <cellStyle name="Currency 2 4 2 2 2 2 5" xfId="1667"/>
    <cellStyle name="Currency 2 4 2 2 2 3" xfId="307"/>
    <cellStyle name="Currency 2 4 2 2 2 3 2" xfId="659"/>
    <cellStyle name="Currency 2 4 2 2 2 3 2 2" xfId="1403"/>
    <cellStyle name="Currency 2 4 2 2 2 3 2 2 2" xfId="2811"/>
    <cellStyle name="Currency 2 4 2 2 2 3 2 3" xfId="2107"/>
    <cellStyle name="Currency 2 4 2 2 2 3 3" xfId="1051"/>
    <cellStyle name="Currency 2 4 2 2 2 3 3 2" xfId="2459"/>
    <cellStyle name="Currency 2 4 2 2 2 3 4" xfId="1755"/>
    <cellStyle name="Currency 2 4 2 2 2 4" xfId="483"/>
    <cellStyle name="Currency 2 4 2 2 2 4 2" xfId="1227"/>
    <cellStyle name="Currency 2 4 2 2 2 4 2 2" xfId="2635"/>
    <cellStyle name="Currency 2 4 2 2 2 4 3" xfId="1931"/>
    <cellStyle name="Currency 2 4 2 2 2 5" xfId="875"/>
    <cellStyle name="Currency 2 4 2 2 2 5 2" xfId="2283"/>
    <cellStyle name="Currency 2 4 2 2 2 6" xfId="1579"/>
    <cellStyle name="Currency 2 4 2 2 3" xfId="175"/>
    <cellStyle name="Currency 2 4 2 2 3 2" xfId="351"/>
    <cellStyle name="Currency 2 4 2 2 3 2 2" xfId="703"/>
    <cellStyle name="Currency 2 4 2 2 3 2 2 2" xfId="1447"/>
    <cellStyle name="Currency 2 4 2 2 3 2 2 2 2" xfId="2855"/>
    <cellStyle name="Currency 2 4 2 2 3 2 2 3" xfId="2151"/>
    <cellStyle name="Currency 2 4 2 2 3 2 3" xfId="1095"/>
    <cellStyle name="Currency 2 4 2 2 3 2 3 2" xfId="2503"/>
    <cellStyle name="Currency 2 4 2 2 3 2 4" xfId="1799"/>
    <cellStyle name="Currency 2 4 2 2 3 3" xfId="527"/>
    <cellStyle name="Currency 2 4 2 2 3 3 2" xfId="1271"/>
    <cellStyle name="Currency 2 4 2 2 3 3 2 2" xfId="2679"/>
    <cellStyle name="Currency 2 4 2 2 3 3 3" xfId="1975"/>
    <cellStyle name="Currency 2 4 2 2 3 4" xfId="919"/>
    <cellStyle name="Currency 2 4 2 2 3 4 2" xfId="2327"/>
    <cellStyle name="Currency 2 4 2 2 3 5" xfId="1623"/>
    <cellStyle name="Currency 2 4 2 2 4" xfId="263"/>
    <cellStyle name="Currency 2 4 2 2 4 2" xfId="615"/>
    <cellStyle name="Currency 2 4 2 2 4 2 2" xfId="1359"/>
    <cellStyle name="Currency 2 4 2 2 4 2 2 2" xfId="2767"/>
    <cellStyle name="Currency 2 4 2 2 4 2 3" xfId="2063"/>
    <cellStyle name="Currency 2 4 2 2 4 3" xfId="1007"/>
    <cellStyle name="Currency 2 4 2 2 4 3 2" xfId="2415"/>
    <cellStyle name="Currency 2 4 2 2 4 4" xfId="1711"/>
    <cellStyle name="Currency 2 4 2 2 5" xfId="439"/>
    <cellStyle name="Currency 2 4 2 2 5 2" xfId="1183"/>
    <cellStyle name="Currency 2 4 2 2 5 2 2" xfId="2591"/>
    <cellStyle name="Currency 2 4 2 2 5 3" xfId="1887"/>
    <cellStyle name="Currency 2 4 2 2 6" xfId="831"/>
    <cellStyle name="Currency 2 4 2 2 6 2" xfId="2239"/>
    <cellStyle name="Currency 2 4 2 2 7" xfId="1535"/>
    <cellStyle name="Currency 2 4 2 3" xfId="109"/>
    <cellStyle name="Currency 2 4 2 3 2" xfId="197"/>
    <cellStyle name="Currency 2 4 2 3 2 2" xfId="373"/>
    <cellStyle name="Currency 2 4 2 3 2 2 2" xfId="725"/>
    <cellStyle name="Currency 2 4 2 3 2 2 2 2" xfId="1469"/>
    <cellStyle name="Currency 2 4 2 3 2 2 2 2 2" xfId="2877"/>
    <cellStyle name="Currency 2 4 2 3 2 2 2 3" xfId="2173"/>
    <cellStyle name="Currency 2 4 2 3 2 2 3" xfId="1117"/>
    <cellStyle name="Currency 2 4 2 3 2 2 3 2" xfId="2525"/>
    <cellStyle name="Currency 2 4 2 3 2 2 4" xfId="1821"/>
    <cellStyle name="Currency 2 4 2 3 2 3" xfId="549"/>
    <cellStyle name="Currency 2 4 2 3 2 3 2" xfId="1293"/>
    <cellStyle name="Currency 2 4 2 3 2 3 2 2" xfId="2701"/>
    <cellStyle name="Currency 2 4 2 3 2 3 3" xfId="1997"/>
    <cellStyle name="Currency 2 4 2 3 2 4" xfId="941"/>
    <cellStyle name="Currency 2 4 2 3 2 4 2" xfId="2349"/>
    <cellStyle name="Currency 2 4 2 3 2 5" xfId="1645"/>
    <cellStyle name="Currency 2 4 2 3 3" xfId="285"/>
    <cellStyle name="Currency 2 4 2 3 3 2" xfId="637"/>
    <cellStyle name="Currency 2 4 2 3 3 2 2" xfId="1381"/>
    <cellStyle name="Currency 2 4 2 3 3 2 2 2" xfId="2789"/>
    <cellStyle name="Currency 2 4 2 3 3 2 3" xfId="2085"/>
    <cellStyle name="Currency 2 4 2 3 3 3" xfId="1029"/>
    <cellStyle name="Currency 2 4 2 3 3 3 2" xfId="2437"/>
    <cellStyle name="Currency 2 4 2 3 3 4" xfId="1733"/>
    <cellStyle name="Currency 2 4 2 3 4" xfId="461"/>
    <cellStyle name="Currency 2 4 2 3 4 2" xfId="1205"/>
    <cellStyle name="Currency 2 4 2 3 4 2 2" xfId="2613"/>
    <cellStyle name="Currency 2 4 2 3 4 3" xfId="1909"/>
    <cellStyle name="Currency 2 4 2 3 5" xfId="853"/>
    <cellStyle name="Currency 2 4 2 3 5 2" xfId="2261"/>
    <cellStyle name="Currency 2 4 2 3 6" xfId="1557"/>
    <cellStyle name="Currency 2 4 2 4" xfId="153"/>
    <cellStyle name="Currency 2 4 2 4 2" xfId="329"/>
    <cellStyle name="Currency 2 4 2 4 2 2" xfId="681"/>
    <cellStyle name="Currency 2 4 2 4 2 2 2" xfId="1425"/>
    <cellStyle name="Currency 2 4 2 4 2 2 2 2" xfId="2833"/>
    <cellStyle name="Currency 2 4 2 4 2 2 3" xfId="2129"/>
    <cellStyle name="Currency 2 4 2 4 2 3" xfId="1073"/>
    <cellStyle name="Currency 2 4 2 4 2 3 2" xfId="2481"/>
    <cellStyle name="Currency 2 4 2 4 2 4" xfId="1777"/>
    <cellStyle name="Currency 2 4 2 4 3" xfId="505"/>
    <cellStyle name="Currency 2 4 2 4 3 2" xfId="1249"/>
    <cellStyle name="Currency 2 4 2 4 3 2 2" xfId="2657"/>
    <cellStyle name="Currency 2 4 2 4 3 3" xfId="1953"/>
    <cellStyle name="Currency 2 4 2 4 4" xfId="897"/>
    <cellStyle name="Currency 2 4 2 4 4 2" xfId="2305"/>
    <cellStyle name="Currency 2 4 2 4 5" xfId="1601"/>
    <cellStyle name="Currency 2 4 2 5" xfId="241"/>
    <cellStyle name="Currency 2 4 2 5 2" xfId="593"/>
    <cellStyle name="Currency 2 4 2 5 2 2" xfId="1337"/>
    <cellStyle name="Currency 2 4 2 5 2 2 2" xfId="2745"/>
    <cellStyle name="Currency 2 4 2 5 2 3" xfId="2041"/>
    <cellStyle name="Currency 2 4 2 5 3" xfId="985"/>
    <cellStyle name="Currency 2 4 2 5 3 2" xfId="2393"/>
    <cellStyle name="Currency 2 4 2 5 4" xfId="1689"/>
    <cellStyle name="Currency 2 4 2 6" xfId="417"/>
    <cellStyle name="Currency 2 4 2 6 2" xfId="1161"/>
    <cellStyle name="Currency 2 4 2 6 2 2" xfId="2569"/>
    <cellStyle name="Currency 2 4 2 6 3" xfId="1865"/>
    <cellStyle name="Currency 2 4 2 7" xfId="809"/>
    <cellStyle name="Currency 2 4 2 7 2" xfId="2217"/>
    <cellStyle name="Currency 2 4 2 8" xfId="1513"/>
    <cellStyle name="Currency 2 4 3" xfId="69"/>
    <cellStyle name="Currency 2 4 3 2" xfId="119"/>
    <cellStyle name="Currency 2 4 3 2 2" xfId="207"/>
    <cellStyle name="Currency 2 4 3 2 2 2" xfId="383"/>
    <cellStyle name="Currency 2 4 3 2 2 2 2" xfId="735"/>
    <cellStyle name="Currency 2 4 3 2 2 2 2 2" xfId="1479"/>
    <cellStyle name="Currency 2 4 3 2 2 2 2 2 2" xfId="2887"/>
    <cellStyle name="Currency 2 4 3 2 2 2 2 3" xfId="2183"/>
    <cellStyle name="Currency 2 4 3 2 2 2 3" xfId="1127"/>
    <cellStyle name="Currency 2 4 3 2 2 2 3 2" xfId="2535"/>
    <cellStyle name="Currency 2 4 3 2 2 2 4" xfId="1831"/>
    <cellStyle name="Currency 2 4 3 2 2 3" xfId="559"/>
    <cellStyle name="Currency 2 4 3 2 2 3 2" xfId="1303"/>
    <cellStyle name="Currency 2 4 3 2 2 3 2 2" xfId="2711"/>
    <cellStyle name="Currency 2 4 3 2 2 3 3" xfId="2007"/>
    <cellStyle name="Currency 2 4 3 2 2 4" xfId="951"/>
    <cellStyle name="Currency 2 4 3 2 2 4 2" xfId="2359"/>
    <cellStyle name="Currency 2 4 3 2 2 5" xfId="1655"/>
    <cellStyle name="Currency 2 4 3 2 3" xfId="295"/>
    <cellStyle name="Currency 2 4 3 2 3 2" xfId="647"/>
    <cellStyle name="Currency 2 4 3 2 3 2 2" xfId="1391"/>
    <cellStyle name="Currency 2 4 3 2 3 2 2 2" xfId="2799"/>
    <cellStyle name="Currency 2 4 3 2 3 2 3" xfId="2095"/>
    <cellStyle name="Currency 2 4 3 2 3 3" xfId="1039"/>
    <cellStyle name="Currency 2 4 3 2 3 3 2" xfId="2447"/>
    <cellStyle name="Currency 2 4 3 2 3 4" xfId="1743"/>
    <cellStyle name="Currency 2 4 3 2 4" xfId="471"/>
    <cellStyle name="Currency 2 4 3 2 4 2" xfId="1215"/>
    <cellStyle name="Currency 2 4 3 2 4 2 2" xfId="2623"/>
    <cellStyle name="Currency 2 4 3 2 4 3" xfId="1919"/>
    <cellStyle name="Currency 2 4 3 2 5" xfId="863"/>
    <cellStyle name="Currency 2 4 3 2 5 2" xfId="2271"/>
    <cellStyle name="Currency 2 4 3 2 6" xfId="1567"/>
    <cellStyle name="Currency 2 4 3 3" xfId="163"/>
    <cellStyle name="Currency 2 4 3 3 2" xfId="339"/>
    <cellStyle name="Currency 2 4 3 3 2 2" xfId="691"/>
    <cellStyle name="Currency 2 4 3 3 2 2 2" xfId="1435"/>
    <cellStyle name="Currency 2 4 3 3 2 2 2 2" xfId="2843"/>
    <cellStyle name="Currency 2 4 3 3 2 2 3" xfId="2139"/>
    <cellStyle name="Currency 2 4 3 3 2 3" xfId="1083"/>
    <cellStyle name="Currency 2 4 3 3 2 3 2" xfId="2491"/>
    <cellStyle name="Currency 2 4 3 3 2 4" xfId="1787"/>
    <cellStyle name="Currency 2 4 3 3 3" xfId="515"/>
    <cellStyle name="Currency 2 4 3 3 3 2" xfId="1259"/>
    <cellStyle name="Currency 2 4 3 3 3 2 2" xfId="2667"/>
    <cellStyle name="Currency 2 4 3 3 3 3" xfId="1963"/>
    <cellStyle name="Currency 2 4 3 3 4" xfId="907"/>
    <cellStyle name="Currency 2 4 3 3 4 2" xfId="2315"/>
    <cellStyle name="Currency 2 4 3 3 5" xfId="1611"/>
    <cellStyle name="Currency 2 4 3 4" xfId="251"/>
    <cellStyle name="Currency 2 4 3 4 2" xfId="603"/>
    <cellStyle name="Currency 2 4 3 4 2 2" xfId="1347"/>
    <cellStyle name="Currency 2 4 3 4 2 2 2" xfId="2755"/>
    <cellStyle name="Currency 2 4 3 4 2 3" xfId="2051"/>
    <cellStyle name="Currency 2 4 3 4 3" xfId="995"/>
    <cellStyle name="Currency 2 4 3 4 3 2" xfId="2403"/>
    <cellStyle name="Currency 2 4 3 4 4" xfId="1699"/>
    <cellStyle name="Currency 2 4 3 5" xfId="427"/>
    <cellStyle name="Currency 2 4 3 5 2" xfId="1171"/>
    <cellStyle name="Currency 2 4 3 5 2 2" xfId="2579"/>
    <cellStyle name="Currency 2 4 3 5 3" xfId="1875"/>
    <cellStyle name="Currency 2 4 3 6" xfId="819"/>
    <cellStyle name="Currency 2 4 3 6 2" xfId="2227"/>
    <cellStyle name="Currency 2 4 3 7" xfId="1523"/>
    <cellStyle name="Currency 2 4 4" xfId="101"/>
    <cellStyle name="Currency 2 4 4 2" xfId="189"/>
    <cellStyle name="Currency 2 4 4 2 2" xfId="365"/>
    <cellStyle name="Currency 2 4 4 2 2 2" xfId="717"/>
    <cellStyle name="Currency 2 4 4 2 2 2 2" xfId="1461"/>
    <cellStyle name="Currency 2 4 4 2 2 2 2 2" xfId="2869"/>
    <cellStyle name="Currency 2 4 4 2 2 2 3" xfId="2165"/>
    <cellStyle name="Currency 2 4 4 2 2 3" xfId="1109"/>
    <cellStyle name="Currency 2 4 4 2 2 3 2" xfId="2517"/>
    <cellStyle name="Currency 2 4 4 2 2 4" xfId="1813"/>
    <cellStyle name="Currency 2 4 4 2 3" xfId="541"/>
    <cellStyle name="Currency 2 4 4 2 3 2" xfId="1285"/>
    <cellStyle name="Currency 2 4 4 2 3 2 2" xfId="2693"/>
    <cellStyle name="Currency 2 4 4 2 3 3" xfId="1989"/>
    <cellStyle name="Currency 2 4 4 2 4" xfId="933"/>
    <cellStyle name="Currency 2 4 4 2 4 2" xfId="2341"/>
    <cellStyle name="Currency 2 4 4 2 5" xfId="1637"/>
    <cellStyle name="Currency 2 4 4 3" xfId="277"/>
    <cellStyle name="Currency 2 4 4 3 2" xfId="629"/>
    <cellStyle name="Currency 2 4 4 3 2 2" xfId="1373"/>
    <cellStyle name="Currency 2 4 4 3 2 2 2" xfId="2781"/>
    <cellStyle name="Currency 2 4 4 3 2 3" xfId="2077"/>
    <cellStyle name="Currency 2 4 4 3 3" xfId="1021"/>
    <cellStyle name="Currency 2 4 4 3 3 2" xfId="2429"/>
    <cellStyle name="Currency 2 4 4 3 4" xfId="1725"/>
    <cellStyle name="Currency 2 4 4 4" xfId="453"/>
    <cellStyle name="Currency 2 4 4 4 2" xfId="1197"/>
    <cellStyle name="Currency 2 4 4 4 2 2" xfId="2605"/>
    <cellStyle name="Currency 2 4 4 4 3" xfId="1901"/>
    <cellStyle name="Currency 2 4 4 5" xfId="845"/>
    <cellStyle name="Currency 2 4 4 5 2" xfId="2253"/>
    <cellStyle name="Currency 2 4 4 6" xfId="1549"/>
    <cellStyle name="Currency 2 4 5" xfId="145"/>
    <cellStyle name="Currency 2 4 5 2" xfId="321"/>
    <cellStyle name="Currency 2 4 5 2 2" xfId="673"/>
    <cellStyle name="Currency 2 4 5 2 2 2" xfId="1417"/>
    <cellStyle name="Currency 2 4 5 2 2 2 2" xfId="2825"/>
    <cellStyle name="Currency 2 4 5 2 2 3" xfId="2121"/>
    <cellStyle name="Currency 2 4 5 2 3" xfId="1065"/>
    <cellStyle name="Currency 2 4 5 2 3 2" xfId="2473"/>
    <cellStyle name="Currency 2 4 5 2 4" xfId="1769"/>
    <cellStyle name="Currency 2 4 5 3" xfId="497"/>
    <cellStyle name="Currency 2 4 5 3 2" xfId="1241"/>
    <cellStyle name="Currency 2 4 5 3 2 2" xfId="2649"/>
    <cellStyle name="Currency 2 4 5 3 3" xfId="1945"/>
    <cellStyle name="Currency 2 4 5 4" xfId="889"/>
    <cellStyle name="Currency 2 4 5 4 2" xfId="2297"/>
    <cellStyle name="Currency 2 4 5 5" xfId="1593"/>
    <cellStyle name="Currency 2 4 6" xfId="233"/>
    <cellStyle name="Currency 2 4 6 2" xfId="585"/>
    <cellStyle name="Currency 2 4 6 2 2" xfId="1329"/>
    <cellStyle name="Currency 2 4 6 2 2 2" xfId="2737"/>
    <cellStyle name="Currency 2 4 6 2 3" xfId="2033"/>
    <cellStyle name="Currency 2 4 6 3" xfId="977"/>
    <cellStyle name="Currency 2 4 6 3 2" xfId="2385"/>
    <cellStyle name="Currency 2 4 6 4" xfId="1681"/>
    <cellStyle name="Currency 2 4 7" xfId="409"/>
    <cellStyle name="Currency 2 4 7 2" xfId="1153"/>
    <cellStyle name="Currency 2 4 7 2 2" xfId="2561"/>
    <cellStyle name="Currency 2 4 7 3" xfId="1857"/>
    <cellStyle name="Currency 2 4 8" xfId="801"/>
    <cellStyle name="Currency 2 4 8 2" xfId="2209"/>
    <cellStyle name="Currency 2 4 9" xfId="1505"/>
    <cellStyle name="Currency 2 5" xfId="34"/>
    <cellStyle name="Currency 2 5 2" xfId="75"/>
    <cellStyle name="Currency 2 5 2 2" xfId="125"/>
    <cellStyle name="Currency 2 5 2 2 2" xfId="213"/>
    <cellStyle name="Currency 2 5 2 2 2 2" xfId="389"/>
    <cellStyle name="Currency 2 5 2 2 2 2 2" xfId="741"/>
    <cellStyle name="Currency 2 5 2 2 2 2 2 2" xfId="1485"/>
    <cellStyle name="Currency 2 5 2 2 2 2 2 2 2" xfId="2893"/>
    <cellStyle name="Currency 2 5 2 2 2 2 2 3" xfId="2189"/>
    <cellStyle name="Currency 2 5 2 2 2 2 3" xfId="1133"/>
    <cellStyle name="Currency 2 5 2 2 2 2 3 2" xfId="2541"/>
    <cellStyle name="Currency 2 5 2 2 2 2 4" xfId="1837"/>
    <cellStyle name="Currency 2 5 2 2 2 3" xfId="565"/>
    <cellStyle name="Currency 2 5 2 2 2 3 2" xfId="1309"/>
    <cellStyle name="Currency 2 5 2 2 2 3 2 2" xfId="2717"/>
    <cellStyle name="Currency 2 5 2 2 2 3 3" xfId="2013"/>
    <cellStyle name="Currency 2 5 2 2 2 4" xfId="957"/>
    <cellStyle name="Currency 2 5 2 2 2 4 2" xfId="2365"/>
    <cellStyle name="Currency 2 5 2 2 2 5" xfId="1661"/>
    <cellStyle name="Currency 2 5 2 2 3" xfId="301"/>
    <cellStyle name="Currency 2 5 2 2 3 2" xfId="653"/>
    <cellStyle name="Currency 2 5 2 2 3 2 2" xfId="1397"/>
    <cellStyle name="Currency 2 5 2 2 3 2 2 2" xfId="2805"/>
    <cellStyle name="Currency 2 5 2 2 3 2 3" xfId="2101"/>
    <cellStyle name="Currency 2 5 2 2 3 3" xfId="1045"/>
    <cellStyle name="Currency 2 5 2 2 3 3 2" xfId="2453"/>
    <cellStyle name="Currency 2 5 2 2 3 4" xfId="1749"/>
    <cellStyle name="Currency 2 5 2 2 4" xfId="477"/>
    <cellStyle name="Currency 2 5 2 2 4 2" xfId="1221"/>
    <cellStyle name="Currency 2 5 2 2 4 2 2" xfId="2629"/>
    <cellStyle name="Currency 2 5 2 2 4 3" xfId="1925"/>
    <cellStyle name="Currency 2 5 2 2 5" xfId="869"/>
    <cellStyle name="Currency 2 5 2 2 5 2" xfId="2277"/>
    <cellStyle name="Currency 2 5 2 2 6" xfId="1573"/>
    <cellStyle name="Currency 2 5 2 3" xfId="169"/>
    <cellStyle name="Currency 2 5 2 3 2" xfId="345"/>
    <cellStyle name="Currency 2 5 2 3 2 2" xfId="697"/>
    <cellStyle name="Currency 2 5 2 3 2 2 2" xfId="1441"/>
    <cellStyle name="Currency 2 5 2 3 2 2 2 2" xfId="2849"/>
    <cellStyle name="Currency 2 5 2 3 2 2 3" xfId="2145"/>
    <cellStyle name="Currency 2 5 2 3 2 3" xfId="1089"/>
    <cellStyle name="Currency 2 5 2 3 2 3 2" xfId="2497"/>
    <cellStyle name="Currency 2 5 2 3 2 4" xfId="1793"/>
    <cellStyle name="Currency 2 5 2 3 3" xfId="521"/>
    <cellStyle name="Currency 2 5 2 3 3 2" xfId="1265"/>
    <cellStyle name="Currency 2 5 2 3 3 2 2" xfId="2673"/>
    <cellStyle name="Currency 2 5 2 3 3 3" xfId="1969"/>
    <cellStyle name="Currency 2 5 2 3 4" xfId="913"/>
    <cellStyle name="Currency 2 5 2 3 4 2" xfId="2321"/>
    <cellStyle name="Currency 2 5 2 3 5" xfId="1617"/>
    <cellStyle name="Currency 2 5 2 4" xfId="257"/>
    <cellStyle name="Currency 2 5 2 4 2" xfId="609"/>
    <cellStyle name="Currency 2 5 2 4 2 2" xfId="1353"/>
    <cellStyle name="Currency 2 5 2 4 2 2 2" xfId="2761"/>
    <cellStyle name="Currency 2 5 2 4 2 3" xfId="2057"/>
    <cellStyle name="Currency 2 5 2 4 3" xfId="1001"/>
    <cellStyle name="Currency 2 5 2 4 3 2" xfId="2409"/>
    <cellStyle name="Currency 2 5 2 4 4" xfId="1705"/>
    <cellStyle name="Currency 2 5 2 5" xfId="433"/>
    <cellStyle name="Currency 2 5 2 5 2" xfId="1177"/>
    <cellStyle name="Currency 2 5 2 5 2 2" xfId="2585"/>
    <cellStyle name="Currency 2 5 2 5 3" xfId="1881"/>
    <cellStyle name="Currency 2 5 2 6" xfId="825"/>
    <cellStyle name="Currency 2 5 2 6 2" xfId="2233"/>
    <cellStyle name="Currency 2 5 2 7" xfId="1529"/>
    <cellStyle name="Currency 2 5 3" xfId="105"/>
    <cellStyle name="Currency 2 5 3 2" xfId="193"/>
    <cellStyle name="Currency 2 5 3 2 2" xfId="369"/>
    <cellStyle name="Currency 2 5 3 2 2 2" xfId="721"/>
    <cellStyle name="Currency 2 5 3 2 2 2 2" xfId="1465"/>
    <cellStyle name="Currency 2 5 3 2 2 2 2 2" xfId="2873"/>
    <cellStyle name="Currency 2 5 3 2 2 2 3" xfId="2169"/>
    <cellStyle name="Currency 2 5 3 2 2 3" xfId="1113"/>
    <cellStyle name="Currency 2 5 3 2 2 3 2" xfId="2521"/>
    <cellStyle name="Currency 2 5 3 2 2 4" xfId="1817"/>
    <cellStyle name="Currency 2 5 3 2 3" xfId="545"/>
    <cellStyle name="Currency 2 5 3 2 3 2" xfId="1289"/>
    <cellStyle name="Currency 2 5 3 2 3 2 2" xfId="2697"/>
    <cellStyle name="Currency 2 5 3 2 3 3" xfId="1993"/>
    <cellStyle name="Currency 2 5 3 2 4" xfId="937"/>
    <cellStyle name="Currency 2 5 3 2 4 2" xfId="2345"/>
    <cellStyle name="Currency 2 5 3 2 5" xfId="1641"/>
    <cellStyle name="Currency 2 5 3 3" xfId="281"/>
    <cellStyle name="Currency 2 5 3 3 2" xfId="633"/>
    <cellStyle name="Currency 2 5 3 3 2 2" xfId="1377"/>
    <cellStyle name="Currency 2 5 3 3 2 2 2" xfId="2785"/>
    <cellStyle name="Currency 2 5 3 3 2 3" xfId="2081"/>
    <cellStyle name="Currency 2 5 3 3 3" xfId="1025"/>
    <cellStyle name="Currency 2 5 3 3 3 2" xfId="2433"/>
    <cellStyle name="Currency 2 5 3 3 4" xfId="1729"/>
    <cellStyle name="Currency 2 5 3 4" xfId="457"/>
    <cellStyle name="Currency 2 5 3 4 2" xfId="1201"/>
    <cellStyle name="Currency 2 5 3 4 2 2" xfId="2609"/>
    <cellStyle name="Currency 2 5 3 4 3" xfId="1905"/>
    <cellStyle name="Currency 2 5 3 5" xfId="849"/>
    <cellStyle name="Currency 2 5 3 5 2" xfId="2257"/>
    <cellStyle name="Currency 2 5 3 6" xfId="1553"/>
    <cellStyle name="Currency 2 5 4" xfId="149"/>
    <cellStyle name="Currency 2 5 4 2" xfId="325"/>
    <cellStyle name="Currency 2 5 4 2 2" xfId="677"/>
    <cellStyle name="Currency 2 5 4 2 2 2" xfId="1421"/>
    <cellStyle name="Currency 2 5 4 2 2 2 2" xfId="2829"/>
    <cellStyle name="Currency 2 5 4 2 2 3" xfId="2125"/>
    <cellStyle name="Currency 2 5 4 2 3" xfId="1069"/>
    <cellStyle name="Currency 2 5 4 2 3 2" xfId="2477"/>
    <cellStyle name="Currency 2 5 4 2 4" xfId="1773"/>
    <cellStyle name="Currency 2 5 4 3" xfId="501"/>
    <cellStyle name="Currency 2 5 4 3 2" xfId="1245"/>
    <cellStyle name="Currency 2 5 4 3 2 2" xfId="2653"/>
    <cellStyle name="Currency 2 5 4 3 3" xfId="1949"/>
    <cellStyle name="Currency 2 5 4 4" xfId="893"/>
    <cellStyle name="Currency 2 5 4 4 2" xfId="2301"/>
    <cellStyle name="Currency 2 5 4 5" xfId="1597"/>
    <cellStyle name="Currency 2 5 5" xfId="237"/>
    <cellStyle name="Currency 2 5 5 2" xfId="589"/>
    <cellStyle name="Currency 2 5 5 2 2" xfId="1333"/>
    <cellStyle name="Currency 2 5 5 2 2 2" xfId="2741"/>
    <cellStyle name="Currency 2 5 5 2 3" xfId="2037"/>
    <cellStyle name="Currency 2 5 5 3" xfId="981"/>
    <cellStyle name="Currency 2 5 5 3 2" xfId="2389"/>
    <cellStyle name="Currency 2 5 5 4" xfId="1685"/>
    <cellStyle name="Currency 2 5 6" xfId="413"/>
    <cellStyle name="Currency 2 5 6 2" xfId="1157"/>
    <cellStyle name="Currency 2 5 6 2 2" xfId="2565"/>
    <cellStyle name="Currency 2 5 6 3" xfId="1861"/>
    <cellStyle name="Currency 2 5 7" xfId="805"/>
    <cellStyle name="Currency 2 5 7 2" xfId="2213"/>
    <cellStyle name="Currency 2 5 8" xfId="1509"/>
    <cellStyle name="Currency 2 6" xfId="87"/>
    <cellStyle name="Currency 2 6 2" xfId="137"/>
    <cellStyle name="Currency 2 6 2 2" xfId="225"/>
    <cellStyle name="Currency 2 6 2 2 2" xfId="401"/>
    <cellStyle name="Currency 2 6 2 2 2 2" xfId="753"/>
    <cellStyle name="Currency 2 6 2 2 2 2 2" xfId="1497"/>
    <cellStyle name="Currency 2 6 2 2 2 2 2 2" xfId="2905"/>
    <cellStyle name="Currency 2 6 2 2 2 2 3" xfId="2201"/>
    <cellStyle name="Currency 2 6 2 2 2 3" xfId="1145"/>
    <cellStyle name="Currency 2 6 2 2 2 3 2" xfId="2553"/>
    <cellStyle name="Currency 2 6 2 2 2 4" xfId="1849"/>
    <cellStyle name="Currency 2 6 2 2 3" xfId="577"/>
    <cellStyle name="Currency 2 6 2 2 3 2" xfId="1321"/>
    <cellStyle name="Currency 2 6 2 2 3 2 2" xfId="2729"/>
    <cellStyle name="Currency 2 6 2 2 3 3" xfId="2025"/>
    <cellStyle name="Currency 2 6 2 2 4" xfId="969"/>
    <cellStyle name="Currency 2 6 2 2 4 2" xfId="2377"/>
    <cellStyle name="Currency 2 6 2 2 5" xfId="1673"/>
    <cellStyle name="Currency 2 6 2 3" xfId="313"/>
    <cellStyle name="Currency 2 6 2 3 2" xfId="665"/>
    <cellStyle name="Currency 2 6 2 3 2 2" xfId="1409"/>
    <cellStyle name="Currency 2 6 2 3 2 2 2" xfId="2817"/>
    <cellStyle name="Currency 2 6 2 3 2 3" xfId="2113"/>
    <cellStyle name="Currency 2 6 2 3 3" xfId="1057"/>
    <cellStyle name="Currency 2 6 2 3 3 2" xfId="2465"/>
    <cellStyle name="Currency 2 6 2 3 4" xfId="1761"/>
    <cellStyle name="Currency 2 6 2 4" xfId="489"/>
    <cellStyle name="Currency 2 6 2 4 2" xfId="1233"/>
    <cellStyle name="Currency 2 6 2 4 2 2" xfId="2641"/>
    <cellStyle name="Currency 2 6 2 4 3" xfId="1937"/>
    <cellStyle name="Currency 2 6 2 5" xfId="881"/>
    <cellStyle name="Currency 2 6 2 5 2" xfId="2289"/>
    <cellStyle name="Currency 2 6 2 6" xfId="1585"/>
    <cellStyle name="Currency 2 6 3" xfId="181"/>
    <cellStyle name="Currency 2 6 3 2" xfId="357"/>
    <cellStyle name="Currency 2 6 3 2 2" xfId="709"/>
    <cellStyle name="Currency 2 6 3 2 2 2" xfId="1453"/>
    <cellStyle name="Currency 2 6 3 2 2 2 2" xfId="2861"/>
    <cellStyle name="Currency 2 6 3 2 2 3" xfId="2157"/>
    <cellStyle name="Currency 2 6 3 2 3" xfId="1101"/>
    <cellStyle name="Currency 2 6 3 2 3 2" xfId="2509"/>
    <cellStyle name="Currency 2 6 3 2 4" xfId="1805"/>
    <cellStyle name="Currency 2 6 3 3" xfId="533"/>
    <cellStyle name="Currency 2 6 3 3 2" xfId="1277"/>
    <cellStyle name="Currency 2 6 3 3 2 2" xfId="2685"/>
    <cellStyle name="Currency 2 6 3 3 3" xfId="1981"/>
    <cellStyle name="Currency 2 6 3 4" xfId="925"/>
    <cellStyle name="Currency 2 6 3 4 2" xfId="2333"/>
    <cellStyle name="Currency 2 6 3 5" xfId="1629"/>
    <cellStyle name="Currency 2 6 4" xfId="269"/>
    <cellStyle name="Currency 2 6 4 2" xfId="621"/>
    <cellStyle name="Currency 2 6 4 2 2" xfId="1365"/>
    <cellStyle name="Currency 2 6 4 2 2 2" xfId="2773"/>
    <cellStyle name="Currency 2 6 4 2 3" xfId="2069"/>
    <cellStyle name="Currency 2 6 4 3" xfId="1013"/>
    <cellStyle name="Currency 2 6 4 3 2" xfId="2421"/>
    <cellStyle name="Currency 2 6 4 4" xfId="1717"/>
    <cellStyle name="Currency 2 6 5" xfId="445"/>
    <cellStyle name="Currency 2 6 5 2" xfId="1189"/>
    <cellStyle name="Currency 2 6 5 2 2" xfId="2597"/>
    <cellStyle name="Currency 2 6 5 3" xfId="1893"/>
    <cellStyle name="Currency 2 6 6" xfId="837"/>
    <cellStyle name="Currency 2 6 6 2" xfId="2245"/>
    <cellStyle name="Currency 2 6 7" xfId="1541"/>
    <cellStyle name="Currency 2 7" xfId="63"/>
    <cellStyle name="Currency 2 7 2" xfId="113"/>
    <cellStyle name="Currency 2 7 2 2" xfId="201"/>
    <cellStyle name="Currency 2 7 2 2 2" xfId="377"/>
    <cellStyle name="Currency 2 7 2 2 2 2" xfId="729"/>
    <cellStyle name="Currency 2 7 2 2 2 2 2" xfId="1473"/>
    <cellStyle name="Currency 2 7 2 2 2 2 2 2" xfId="2881"/>
    <cellStyle name="Currency 2 7 2 2 2 2 3" xfId="2177"/>
    <cellStyle name="Currency 2 7 2 2 2 3" xfId="1121"/>
    <cellStyle name="Currency 2 7 2 2 2 3 2" xfId="2529"/>
    <cellStyle name="Currency 2 7 2 2 2 4" xfId="1825"/>
    <cellStyle name="Currency 2 7 2 2 3" xfId="553"/>
    <cellStyle name="Currency 2 7 2 2 3 2" xfId="1297"/>
    <cellStyle name="Currency 2 7 2 2 3 2 2" xfId="2705"/>
    <cellStyle name="Currency 2 7 2 2 3 3" xfId="2001"/>
    <cellStyle name="Currency 2 7 2 2 4" xfId="945"/>
    <cellStyle name="Currency 2 7 2 2 4 2" xfId="2353"/>
    <cellStyle name="Currency 2 7 2 2 5" xfId="1649"/>
    <cellStyle name="Currency 2 7 2 3" xfId="289"/>
    <cellStyle name="Currency 2 7 2 3 2" xfId="641"/>
    <cellStyle name="Currency 2 7 2 3 2 2" xfId="1385"/>
    <cellStyle name="Currency 2 7 2 3 2 2 2" xfId="2793"/>
    <cellStyle name="Currency 2 7 2 3 2 3" xfId="2089"/>
    <cellStyle name="Currency 2 7 2 3 3" xfId="1033"/>
    <cellStyle name="Currency 2 7 2 3 3 2" xfId="2441"/>
    <cellStyle name="Currency 2 7 2 3 4" xfId="1737"/>
    <cellStyle name="Currency 2 7 2 4" xfId="465"/>
    <cellStyle name="Currency 2 7 2 4 2" xfId="1209"/>
    <cellStyle name="Currency 2 7 2 4 2 2" xfId="2617"/>
    <cellStyle name="Currency 2 7 2 4 3" xfId="1913"/>
    <cellStyle name="Currency 2 7 2 5" xfId="857"/>
    <cellStyle name="Currency 2 7 2 5 2" xfId="2265"/>
    <cellStyle name="Currency 2 7 2 6" xfId="1561"/>
    <cellStyle name="Currency 2 7 3" xfId="157"/>
    <cellStyle name="Currency 2 7 3 2" xfId="333"/>
    <cellStyle name="Currency 2 7 3 2 2" xfId="685"/>
    <cellStyle name="Currency 2 7 3 2 2 2" xfId="1429"/>
    <cellStyle name="Currency 2 7 3 2 2 2 2" xfId="2837"/>
    <cellStyle name="Currency 2 7 3 2 2 3" xfId="2133"/>
    <cellStyle name="Currency 2 7 3 2 3" xfId="1077"/>
    <cellStyle name="Currency 2 7 3 2 3 2" xfId="2485"/>
    <cellStyle name="Currency 2 7 3 2 4" xfId="1781"/>
    <cellStyle name="Currency 2 7 3 3" xfId="509"/>
    <cellStyle name="Currency 2 7 3 3 2" xfId="1253"/>
    <cellStyle name="Currency 2 7 3 3 2 2" xfId="2661"/>
    <cellStyle name="Currency 2 7 3 3 3" xfId="1957"/>
    <cellStyle name="Currency 2 7 3 4" xfId="901"/>
    <cellStyle name="Currency 2 7 3 4 2" xfId="2309"/>
    <cellStyle name="Currency 2 7 3 5" xfId="1605"/>
    <cellStyle name="Currency 2 7 4" xfId="245"/>
    <cellStyle name="Currency 2 7 4 2" xfId="597"/>
    <cellStyle name="Currency 2 7 4 2 2" xfId="1341"/>
    <cellStyle name="Currency 2 7 4 2 2 2" xfId="2749"/>
    <cellStyle name="Currency 2 7 4 2 3" xfId="2045"/>
    <cellStyle name="Currency 2 7 4 3" xfId="989"/>
    <cellStyle name="Currency 2 7 4 3 2" xfId="2397"/>
    <cellStyle name="Currency 2 7 4 4" xfId="1693"/>
    <cellStyle name="Currency 2 7 5" xfId="421"/>
    <cellStyle name="Currency 2 7 5 2" xfId="1165"/>
    <cellStyle name="Currency 2 7 5 2 2" xfId="2573"/>
    <cellStyle name="Currency 2 7 5 3" xfId="1869"/>
    <cellStyle name="Currency 2 7 6" xfId="813"/>
    <cellStyle name="Currency 2 7 6 2" xfId="2221"/>
    <cellStyle name="Currency 2 7 7" xfId="1517"/>
    <cellStyle name="Currency 2 8" xfId="97"/>
    <cellStyle name="Currency 2 8 2" xfId="185"/>
    <cellStyle name="Currency 2 8 2 2" xfId="361"/>
    <cellStyle name="Currency 2 8 2 2 2" xfId="713"/>
    <cellStyle name="Currency 2 8 2 2 2 2" xfId="1457"/>
    <cellStyle name="Currency 2 8 2 2 2 2 2" xfId="2865"/>
    <cellStyle name="Currency 2 8 2 2 2 3" xfId="2161"/>
    <cellStyle name="Currency 2 8 2 2 3" xfId="1105"/>
    <cellStyle name="Currency 2 8 2 2 3 2" xfId="2513"/>
    <cellStyle name="Currency 2 8 2 2 4" xfId="1809"/>
    <cellStyle name="Currency 2 8 2 3" xfId="537"/>
    <cellStyle name="Currency 2 8 2 3 2" xfId="1281"/>
    <cellStyle name="Currency 2 8 2 3 2 2" xfId="2689"/>
    <cellStyle name="Currency 2 8 2 3 3" xfId="1985"/>
    <cellStyle name="Currency 2 8 2 4" xfId="929"/>
    <cellStyle name="Currency 2 8 2 4 2" xfId="2337"/>
    <cellStyle name="Currency 2 8 2 5" xfId="1633"/>
    <cellStyle name="Currency 2 8 3" xfId="273"/>
    <cellStyle name="Currency 2 8 3 2" xfId="625"/>
    <cellStyle name="Currency 2 8 3 2 2" xfId="1369"/>
    <cellStyle name="Currency 2 8 3 2 2 2" xfId="2777"/>
    <cellStyle name="Currency 2 8 3 2 3" xfId="2073"/>
    <cellStyle name="Currency 2 8 3 3" xfId="1017"/>
    <cellStyle name="Currency 2 8 3 3 2" xfId="2425"/>
    <cellStyle name="Currency 2 8 3 4" xfId="1721"/>
    <cellStyle name="Currency 2 8 4" xfId="449"/>
    <cellStyle name="Currency 2 8 4 2" xfId="1193"/>
    <cellStyle name="Currency 2 8 4 2 2" xfId="2601"/>
    <cellStyle name="Currency 2 8 4 3" xfId="1897"/>
    <cellStyle name="Currency 2 8 5" xfId="841"/>
    <cellStyle name="Currency 2 8 5 2" xfId="2249"/>
    <cellStyle name="Currency 2 8 6" xfId="1545"/>
    <cellStyle name="Currency 2 9" xfId="141"/>
    <cellStyle name="Currency 2 9 2" xfId="317"/>
    <cellStyle name="Currency 2 9 2 2" xfId="669"/>
    <cellStyle name="Currency 2 9 2 2 2" xfId="1413"/>
    <cellStyle name="Currency 2 9 2 2 2 2" xfId="2821"/>
    <cellStyle name="Currency 2 9 2 2 3" xfId="2117"/>
    <cellStyle name="Currency 2 9 2 3" xfId="1061"/>
    <cellStyle name="Currency 2 9 2 3 2" xfId="2469"/>
    <cellStyle name="Currency 2 9 2 4" xfId="1765"/>
    <cellStyle name="Currency 2 9 3" xfId="493"/>
    <cellStyle name="Currency 2 9 3 2" xfId="1237"/>
    <cellStyle name="Currency 2 9 3 2 2" xfId="2645"/>
    <cellStyle name="Currency 2 9 3 3" xfId="1941"/>
    <cellStyle name="Currency 2 9 4" xfId="885"/>
    <cellStyle name="Currency 2 9 4 2" xfId="2293"/>
    <cellStyle name="Currency 2 9 5" xfId="1589"/>
    <cellStyle name="Currency 3" xfId="4"/>
    <cellStyle name="Currency 3 2" xfId="15"/>
    <cellStyle name="Currency 3 2 2" xfId="29"/>
    <cellStyle name="Currency 3 2 2 2" xfId="57"/>
    <cellStyle name="Currency 3 2 2 2 2" xfId="86"/>
    <cellStyle name="Currency 3 2 2 2 2 2" xfId="136"/>
    <cellStyle name="Currency 3 2 2 2 2 2 2" xfId="224"/>
    <cellStyle name="Currency 3 2 2 2 2 2 2 2" xfId="400"/>
    <cellStyle name="Currency 3 2 2 2 2 2 2 2 2" xfId="752"/>
    <cellStyle name="Currency 3 2 2 2 2 2 2 2 2 2" xfId="1496"/>
    <cellStyle name="Currency 3 2 2 2 2 2 2 2 2 2 2" xfId="2904"/>
    <cellStyle name="Currency 3 2 2 2 2 2 2 2 2 3" xfId="2200"/>
    <cellStyle name="Currency 3 2 2 2 2 2 2 2 3" xfId="1144"/>
    <cellStyle name="Currency 3 2 2 2 2 2 2 2 3 2" xfId="2552"/>
    <cellStyle name="Currency 3 2 2 2 2 2 2 2 4" xfId="1848"/>
    <cellStyle name="Currency 3 2 2 2 2 2 2 3" xfId="576"/>
    <cellStyle name="Currency 3 2 2 2 2 2 2 3 2" xfId="1320"/>
    <cellStyle name="Currency 3 2 2 2 2 2 2 3 2 2" xfId="2728"/>
    <cellStyle name="Currency 3 2 2 2 2 2 2 3 3" xfId="2024"/>
    <cellStyle name="Currency 3 2 2 2 2 2 2 4" xfId="968"/>
    <cellStyle name="Currency 3 2 2 2 2 2 2 4 2" xfId="2376"/>
    <cellStyle name="Currency 3 2 2 2 2 2 2 5" xfId="1672"/>
    <cellStyle name="Currency 3 2 2 2 2 2 3" xfId="312"/>
    <cellStyle name="Currency 3 2 2 2 2 2 3 2" xfId="664"/>
    <cellStyle name="Currency 3 2 2 2 2 2 3 2 2" xfId="1408"/>
    <cellStyle name="Currency 3 2 2 2 2 2 3 2 2 2" xfId="2816"/>
    <cellStyle name="Currency 3 2 2 2 2 2 3 2 3" xfId="2112"/>
    <cellStyle name="Currency 3 2 2 2 2 2 3 3" xfId="1056"/>
    <cellStyle name="Currency 3 2 2 2 2 2 3 3 2" xfId="2464"/>
    <cellStyle name="Currency 3 2 2 2 2 2 3 4" xfId="1760"/>
    <cellStyle name="Currency 3 2 2 2 2 2 4" xfId="488"/>
    <cellStyle name="Currency 3 2 2 2 2 2 4 2" xfId="1232"/>
    <cellStyle name="Currency 3 2 2 2 2 2 4 2 2" xfId="2640"/>
    <cellStyle name="Currency 3 2 2 2 2 2 4 3" xfId="1936"/>
    <cellStyle name="Currency 3 2 2 2 2 2 5" xfId="880"/>
    <cellStyle name="Currency 3 2 2 2 2 2 5 2" xfId="2288"/>
    <cellStyle name="Currency 3 2 2 2 2 2 6" xfId="1584"/>
    <cellStyle name="Currency 3 2 2 2 2 3" xfId="180"/>
    <cellStyle name="Currency 3 2 2 2 2 3 2" xfId="356"/>
    <cellStyle name="Currency 3 2 2 2 2 3 2 2" xfId="708"/>
    <cellStyle name="Currency 3 2 2 2 2 3 2 2 2" xfId="1452"/>
    <cellStyle name="Currency 3 2 2 2 2 3 2 2 2 2" xfId="2860"/>
    <cellStyle name="Currency 3 2 2 2 2 3 2 2 3" xfId="2156"/>
    <cellStyle name="Currency 3 2 2 2 2 3 2 3" xfId="1100"/>
    <cellStyle name="Currency 3 2 2 2 2 3 2 3 2" xfId="2508"/>
    <cellStyle name="Currency 3 2 2 2 2 3 2 4" xfId="1804"/>
    <cellStyle name="Currency 3 2 2 2 2 3 3" xfId="532"/>
    <cellStyle name="Currency 3 2 2 2 2 3 3 2" xfId="1276"/>
    <cellStyle name="Currency 3 2 2 2 2 3 3 2 2" xfId="2684"/>
    <cellStyle name="Currency 3 2 2 2 2 3 3 3" xfId="1980"/>
    <cellStyle name="Currency 3 2 2 2 2 3 4" xfId="924"/>
    <cellStyle name="Currency 3 2 2 2 2 3 4 2" xfId="2332"/>
    <cellStyle name="Currency 3 2 2 2 2 3 5" xfId="1628"/>
    <cellStyle name="Currency 3 2 2 2 2 4" xfId="268"/>
    <cellStyle name="Currency 3 2 2 2 2 4 2" xfId="620"/>
    <cellStyle name="Currency 3 2 2 2 2 4 2 2" xfId="1364"/>
    <cellStyle name="Currency 3 2 2 2 2 4 2 2 2" xfId="2772"/>
    <cellStyle name="Currency 3 2 2 2 2 4 2 3" xfId="2068"/>
    <cellStyle name="Currency 3 2 2 2 2 4 3" xfId="1012"/>
    <cellStyle name="Currency 3 2 2 2 2 4 3 2" xfId="2420"/>
    <cellStyle name="Currency 3 2 2 2 2 4 4" xfId="1716"/>
    <cellStyle name="Currency 3 2 2 2 2 5" xfId="444"/>
    <cellStyle name="Currency 3 2 2 2 2 5 2" xfId="1188"/>
    <cellStyle name="Currency 3 2 2 2 2 5 2 2" xfId="2596"/>
    <cellStyle name="Currency 3 2 2 2 2 5 3" xfId="1892"/>
    <cellStyle name="Currency 3 2 2 2 2 6" xfId="836"/>
    <cellStyle name="Currency 3 2 2 2 2 6 2" xfId="2244"/>
    <cellStyle name="Currency 3 2 2 2 2 7" xfId="1540"/>
    <cellStyle name="Currency 3 2 2 3" xfId="74"/>
    <cellStyle name="Currency 3 2 2 3 2" xfId="124"/>
    <cellStyle name="Currency 3 2 2 3 2 2" xfId="212"/>
    <cellStyle name="Currency 3 2 2 3 2 2 2" xfId="388"/>
    <cellStyle name="Currency 3 2 2 3 2 2 2 2" xfId="740"/>
    <cellStyle name="Currency 3 2 2 3 2 2 2 2 2" xfId="1484"/>
    <cellStyle name="Currency 3 2 2 3 2 2 2 2 2 2" xfId="2892"/>
    <cellStyle name="Currency 3 2 2 3 2 2 2 2 3" xfId="2188"/>
    <cellStyle name="Currency 3 2 2 3 2 2 2 3" xfId="1132"/>
    <cellStyle name="Currency 3 2 2 3 2 2 2 3 2" xfId="2540"/>
    <cellStyle name="Currency 3 2 2 3 2 2 2 4" xfId="1836"/>
    <cellStyle name="Currency 3 2 2 3 2 2 3" xfId="564"/>
    <cellStyle name="Currency 3 2 2 3 2 2 3 2" xfId="1308"/>
    <cellStyle name="Currency 3 2 2 3 2 2 3 2 2" xfId="2716"/>
    <cellStyle name="Currency 3 2 2 3 2 2 3 3" xfId="2012"/>
    <cellStyle name="Currency 3 2 2 3 2 2 4" xfId="956"/>
    <cellStyle name="Currency 3 2 2 3 2 2 4 2" xfId="2364"/>
    <cellStyle name="Currency 3 2 2 3 2 2 5" xfId="1660"/>
    <cellStyle name="Currency 3 2 2 3 2 3" xfId="300"/>
    <cellStyle name="Currency 3 2 2 3 2 3 2" xfId="652"/>
    <cellStyle name="Currency 3 2 2 3 2 3 2 2" xfId="1396"/>
    <cellStyle name="Currency 3 2 2 3 2 3 2 2 2" xfId="2804"/>
    <cellStyle name="Currency 3 2 2 3 2 3 2 3" xfId="2100"/>
    <cellStyle name="Currency 3 2 2 3 2 3 3" xfId="1044"/>
    <cellStyle name="Currency 3 2 2 3 2 3 3 2" xfId="2452"/>
    <cellStyle name="Currency 3 2 2 3 2 3 4" xfId="1748"/>
    <cellStyle name="Currency 3 2 2 3 2 4" xfId="476"/>
    <cellStyle name="Currency 3 2 2 3 2 4 2" xfId="1220"/>
    <cellStyle name="Currency 3 2 2 3 2 4 2 2" xfId="2628"/>
    <cellStyle name="Currency 3 2 2 3 2 4 3" xfId="1924"/>
    <cellStyle name="Currency 3 2 2 3 2 5" xfId="868"/>
    <cellStyle name="Currency 3 2 2 3 2 5 2" xfId="2276"/>
    <cellStyle name="Currency 3 2 2 3 2 6" xfId="1572"/>
    <cellStyle name="Currency 3 2 2 3 3" xfId="168"/>
    <cellStyle name="Currency 3 2 2 3 3 2" xfId="344"/>
    <cellStyle name="Currency 3 2 2 3 3 2 2" xfId="696"/>
    <cellStyle name="Currency 3 2 2 3 3 2 2 2" xfId="1440"/>
    <cellStyle name="Currency 3 2 2 3 3 2 2 2 2" xfId="2848"/>
    <cellStyle name="Currency 3 2 2 3 3 2 2 3" xfId="2144"/>
    <cellStyle name="Currency 3 2 2 3 3 2 3" xfId="1088"/>
    <cellStyle name="Currency 3 2 2 3 3 2 3 2" xfId="2496"/>
    <cellStyle name="Currency 3 2 2 3 3 2 4" xfId="1792"/>
    <cellStyle name="Currency 3 2 2 3 3 3" xfId="520"/>
    <cellStyle name="Currency 3 2 2 3 3 3 2" xfId="1264"/>
    <cellStyle name="Currency 3 2 2 3 3 3 2 2" xfId="2672"/>
    <cellStyle name="Currency 3 2 2 3 3 3 3" xfId="1968"/>
    <cellStyle name="Currency 3 2 2 3 3 4" xfId="912"/>
    <cellStyle name="Currency 3 2 2 3 3 4 2" xfId="2320"/>
    <cellStyle name="Currency 3 2 2 3 3 5" xfId="1616"/>
    <cellStyle name="Currency 3 2 2 3 4" xfId="256"/>
    <cellStyle name="Currency 3 2 2 3 4 2" xfId="608"/>
    <cellStyle name="Currency 3 2 2 3 4 2 2" xfId="1352"/>
    <cellStyle name="Currency 3 2 2 3 4 2 2 2" xfId="2760"/>
    <cellStyle name="Currency 3 2 2 3 4 2 3" xfId="2056"/>
    <cellStyle name="Currency 3 2 2 3 4 3" xfId="1000"/>
    <cellStyle name="Currency 3 2 2 3 4 3 2" xfId="2408"/>
    <cellStyle name="Currency 3 2 2 3 4 4" xfId="1704"/>
    <cellStyle name="Currency 3 2 2 3 5" xfId="432"/>
    <cellStyle name="Currency 3 2 2 3 5 2" xfId="1176"/>
    <cellStyle name="Currency 3 2 2 3 5 2 2" xfId="2584"/>
    <cellStyle name="Currency 3 2 2 3 5 3" xfId="1880"/>
    <cellStyle name="Currency 3 2 2 3 6" xfId="824"/>
    <cellStyle name="Currency 3 2 2 3 6 2" xfId="2232"/>
    <cellStyle name="Currency 3 2 2 3 7" xfId="1528"/>
    <cellStyle name="Currency 3 2 3" xfId="43"/>
    <cellStyle name="Currency 3 2 3 2" xfId="80"/>
    <cellStyle name="Currency 3 2 3 2 2" xfId="130"/>
    <cellStyle name="Currency 3 2 3 2 2 2" xfId="218"/>
    <cellStyle name="Currency 3 2 3 2 2 2 2" xfId="394"/>
    <cellStyle name="Currency 3 2 3 2 2 2 2 2" xfId="746"/>
    <cellStyle name="Currency 3 2 3 2 2 2 2 2 2" xfId="1490"/>
    <cellStyle name="Currency 3 2 3 2 2 2 2 2 2 2" xfId="2898"/>
    <cellStyle name="Currency 3 2 3 2 2 2 2 2 3" xfId="2194"/>
    <cellStyle name="Currency 3 2 3 2 2 2 2 3" xfId="1138"/>
    <cellStyle name="Currency 3 2 3 2 2 2 2 3 2" xfId="2546"/>
    <cellStyle name="Currency 3 2 3 2 2 2 2 4" xfId="1842"/>
    <cellStyle name="Currency 3 2 3 2 2 2 3" xfId="570"/>
    <cellStyle name="Currency 3 2 3 2 2 2 3 2" xfId="1314"/>
    <cellStyle name="Currency 3 2 3 2 2 2 3 2 2" xfId="2722"/>
    <cellStyle name="Currency 3 2 3 2 2 2 3 3" xfId="2018"/>
    <cellStyle name="Currency 3 2 3 2 2 2 4" xfId="962"/>
    <cellStyle name="Currency 3 2 3 2 2 2 4 2" xfId="2370"/>
    <cellStyle name="Currency 3 2 3 2 2 2 5" xfId="1666"/>
    <cellStyle name="Currency 3 2 3 2 2 3" xfId="306"/>
    <cellStyle name="Currency 3 2 3 2 2 3 2" xfId="658"/>
    <cellStyle name="Currency 3 2 3 2 2 3 2 2" xfId="1402"/>
    <cellStyle name="Currency 3 2 3 2 2 3 2 2 2" xfId="2810"/>
    <cellStyle name="Currency 3 2 3 2 2 3 2 3" xfId="2106"/>
    <cellStyle name="Currency 3 2 3 2 2 3 3" xfId="1050"/>
    <cellStyle name="Currency 3 2 3 2 2 3 3 2" xfId="2458"/>
    <cellStyle name="Currency 3 2 3 2 2 3 4" xfId="1754"/>
    <cellStyle name="Currency 3 2 3 2 2 4" xfId="482"/>
    <cellStyle name="Currency 3 2 3 2 2 4 2" xfId="1226"/>
    <cellStyle name="Currency 3 2 3 2 2 4 2 2" xfId="2634"/>
    <cellStyle name="Currency 3 2 3 2 2 4 3" xfId="1930"/>
    <cellStyle name="Currency 3 2 3 2 2 5" xfId="874"/>
    <cellStyle name="Currency 3 2 3 2 2 5 2" xfId="2282"/>
    <cellStyle name="Currency 3 2 3 2 2 6" xfId="1578"/>
    <cellStyle name="Currency 3 2 3 2 3" xfId="174"/>
    <cellStyle name="Currency 3 2 3 2 3 2" xfId="350"/>
    <cellStyle name="Currency 3 2 3 2 3 2 2" xfId="702"/>
    <cellStyle name="Currency 3 2 3 2 3 2 2 2" xfId="1446"/>
    <cellStyle name="Currency 3 2 3 2 3 2 2 2 2" xfId="2854"/>
    <cellStyle name="Currency 3 2 3 2 3 2 2 3" xfId="2150"/>
    <cellStyle name="Currency 3 2 3 2 3 2 3" xfId="1094"/>
    <cellStyle name="Currency 3 2 3 2 3 2 3 2" xfId="2502"/>
    <cellStyle name="Currency 3 2 3 2 3 2 4" xfId="1798"/>
    <cellStyle name="Currency 3 2 3 2 3 3" xfId="526"/>
    <cellStyle name="Currency 3 2 3 2 3 3 2" xfId="1270"/>
    <cellStyle name="Currency 3 2 3 2 3 3 2 2" xfId="2678"/>
    <cellStyle name="Currency 3 2 3 2 3 3 3" xfId="1974"/>
    <cellStyle name="Currency 3 2 3 2 3 4" xfId="918"/>
    <cellStyle name="Currency 3 2 3 2 3 4 2" xfId="2326"/>
    <cellStyle name="Currency 3 2 3 2 3 5" xfId="1622"/>
    <cellStyle name="Currency 3 2 3 2 4" xfId="262"/>
    <cellStyle name="Currency 3 2 3 2 4 2" xfId="614"/>
    <cellStyle name="Currency 3 2 3 2 4 2 2" xfId="1358"/>
    <cellStyle name="Currency 3 2 3 2 4 2 2 2" xfId="2766"/>
    <cellStyle name="Currency 3 2 3 2 4 2 3" xfId="2062"/>
    <cellStyle name="Currency 3 2 3 2 4 3" xfId="1006"/>
    <cellStyle name="Currency 3 2 3 2 4 3 2" xfId="2414"/>
    <cellStyle name="Currency 3 2 3 2 4 4" xfId="1710"/>
    <cellStyle name="Currency 3 2 3 2 5" xfId="438"/>
    <cellStyle name="Currency 3 2 3 2 5 2" xfId="1182"/>
    <cellStyle name="Currency 3 2 3 2 5 2 2" xfId="2590"/>
    <cellStyle name="Currency 3 2 3 2 5 3" xfId="1886"/>
    <cellStyle name="Currency 3 2 3 2 6" xfId="830"/>
    <cellStyle name="Currency 3 2 3 2 6 2" xfId="2238"/>
    <cellStyle name="Currency 3 2 3 2 7" xfId="1534"/>
    <cellStyle name="Currency 3 2 4" xfId="68"/>
    <cellStyle name="Currency 3 2 4 2" xfId="118"/>
    <cellStyle name="Currency 3 2 4 2 2" xfId="206"/>
    <cellStyle name="Currency 3 2 4 2 2 2" xfId="382"/>
    <cellStyle name="Currency 3 2 4 2 2 2 2" xfId="734"/>
    <cellStyle name="Currency 3 2 4 2 2 2 2 2" xfId="1478"/>
    <cellStyle name="Currency 3 2 4 2 2 2 2 2 2" xfId="2886"/>
    <cellStyle name="Currency 3 2 4 2 2 2 2 3" xfId="2182"/>
    <cellStyle name="Currency 3 2 4 2 2 2 3" xfId="1126"/>
    <cellStyle name="Currency 3 2 4 2 2 2 3 2" xfId="2534"/>
    <cellStyle name="Currency 3 2 4 2 2 2 4" xfId="1830"/>
    <cellStyle name="Currency 3 2 4 2 2 3" xfId="558"/>
    <cellStyle name="Currency 3 2 4 2 2 3 2" xfId="1302"/>
    <cellStyle name="Currency 3 2 4 2 2 3 2 2" xfId="2710"/>
    <cellStyle name="Currency 3 2 4 2 2 3 3" xfId="2006"/>
    <cellStyle name="Currency 3 2 4 2 2 4" xfId="950"/>
    <cellStyle name="Currency 3 2 4 2 2 4 2" xfId="2358"/>
    <cellStyle name="Currency 3 2 4 2 2 5" xfId="1654"/>
    <cellStyle name="Currency 3 2 4 2 3" xfId="294"/>
    <cellStyle name="Currency 3 2 4 2 3 2" xfId="646"/>
    <cellStyle name="Currency 3 2 4 2 3 2 2" xfId="1390"/>
    <cellStyle name="Currency 3 2 4 2 3 2 2 2" xfId="2798"/>
    <cellStyle name="Currency 3 2 4 2 3 2 3" xfId="2094"/>
    <cellStyle name="Currency 3 2 4 2 3 3" xfId="1038"/>
    <cellStyle name="Currency 3 2 4 2 3 3 2" xfId="2446"/>
    <cellStyle name="Currency 3 2 4 2 3 4" xfId="1742"/>
    <cellStyle name="Currency 3 2 4 2 4" xfId="470"/>
    <cellStyle name="Currency 3 2 4 2 4 2" xfId="1214"/>
    <cellStyle name="Currency 3 2 4 2 4 2 2" xfId="2622"/>
    <cellStyle name="Currency 3 2 4 2 4 3" xfId="1918"/>
    <cellStyle name="Currency 3 2 4 2 5" xfId="862"/>
    <cellStyle name="Currency 3 2 4 2 5 2" xfId="2270"/>
    <cellStyle name="Currency 3 2 4 2 6" xfId="1566"/>
    <cellStyle name="Currency 3 2 4 3" xfId="162"/>
    <cellStyle name="Currency 3 2 4 3 2" xfId="338"/>
    <cellStyle name="Currency 3 2 4 3 2 2" xfId="690"/>
    <cellStyle name="Currency 3 2 4 3 2 2 2" xfId="1434"/>
    <cellStyle name="Currency 3 2 4 3 2 2 2 2" xfId="2842"/>
    <cellStyle name="Currency 3 2 4 3 2 2 3" xfId="2138"/>
    <cellStyle name="Currency 3 2 4 3 2 3" xfId="1082"/>
    <cellStyle name="Currency 3 2 4 3 2 3 2" xfId="2490"/>
    <cellStyle name="Currency 3 2 4 3 2 4" xfId="1786"/>
    <cellStyle name="Currency 3 2 4 3 3" xfId="514"/>
    <cellStyle name="Currency 3 2 4 3 3 2" xfId="1258"/>
    <cellStyle name="Currency 3 2 4 3 3 2 2" xfId="2666"/>
    <cellStyle name="Currency 3 2 4 3 3 3" xfId="1962"/>
    <cellStyle name="Currency 3 2 4 3 4" xfId="906"/>
    <cellStyle name="Currency 3 2 4 3 4 2" xfId="2314"/>
    <cellStyle name="Currency 3 2 4 3 5" xfId="1610"/>
    <cellStyle name="Currency 3 2 4 4" xfId="250"/>
    <cellStyle name="Currency 3 2 4 4 2" xfId="602"/>
    <cellStyle name="Currency 3 2 4 4 2 2" xfId="1346"/>
    <cellStyle name="Currency 3 2 4 4 2 2 2" xfId="2754"/>
    <cellStyle name="Currency 3 2 4 4 2 3" xfId="2050"/>
    <cellStyle name="Currency 3 2 4 4 3" xfId="994"/>
    <cellStyle name="Currency 3 2 4 4 3 2" xfId="2402"/>
    <cellStyle name="Currency 3 2 4 4 4" xfId="1698"/>
    <cellStyle name="Currency 3 2 4 5" xfId="426"/>
    <cellStyle name="Currency 3 2 4 5 2" xfId="1170"/>
    <cellStyle name="Currency 3 2 4 5 2 2" xfId="2578"/>
    <cellStyle name="Currency 3 2 4 5 3" xfId="1874"/>
    <cellStyle name="Currency 3 2 4 6" xfId="818"/>
    <cellStyle name="Currency 3 2 4 6 2" xfId="2226"/>
    <cellStyle name="Currency 3 2 4 7" xfId="1522"/>
    <cellStyle name="Currency 3 3" xfId="22"/>
    <cellStyle name="Currency 3 3 2" xfId="50"/>
    <cellStyle name="Currency 3 3 2 2" xfId="83"/>
    <cellStyle name="Currency 3 3 2 2 2" xfId="133"/>
    <cellStyle name="Currency 3 3 2 2 2 2" xfId="221"/>
    <cellStyle name="Currency 3 3 2 2 2 2 2" xfId="397"/>
    <cellStyle name="Currency 3 3 2 2 2 2 2 2" xfId="749"/>
    <cellStyle name="Currency 3 3 2 2 2 2 2 2 2" xfId="1493"/>
    <cellStyle name="Currency 3 3 2 2 2 2 2 2 2 2" xfId="2901"/>
    <cellStyle name="Currency 3 3 2 2 2 2 2 2 3" xfId="2197"/>
    <cellStyle name="Currency 3 3 2 2 2 2 2 3" xfId="1141"/>
    <cellStyle name="Currency 3 3 2 2 2 2 2 3 2" xfId="2549"/>
    <cellStyle name="Currency 3 3 2 2 2 2 2 4" xfId="1845"/>
    <cellStyle name="Currency 3 3 2 2 2 2 3" xfId="573"/>
    <cellStyle name="Currency 3 3 2 2 2 2 3 2" xfId="1317"/>
    <cellStyle name="Currency 3 3 2 2 2 2 3 2 2" xfId="2725"/>
    <cellStyle name="Currency 3 3 2 2 2 2 3 3" xfId="2021"/>
    <cellStyle name="Currency 3 3 2 2 2 2 4" xfId="965"/>
    <cellStyle name="Currency 3 3 2 2 2 2 4 2" xfId="2373"/>
    <cellStyle name="Currency 3 3 2 2 2 2 5" xfId="1669"/>
    <cellStyle name="Currency 3 3 2 2 2 3" xfId="309"/>
    <cellStyle name="Currency 3 3 2 2 2 3 2" xfId="661"/>
    <cellStyle name="Currency 3 3 2 2 2 3 2 2" xfId="1405"/>
    <cellStyle name="Currency 3 3 2 2 2 3 2 2 2" xfId="2813"/>
    <cellStyle name="Currency 3 3 2 2 2 3 2 3" xfId="2109"/>
    <cellStyle name="Currency 3 3 2 2 2 3 3" xfId="1053"/>
    <cellStyle name="Currency 3 3 2 2 2 3 3 2" xfId="2461"/>
    <cellStyle name="Currency 3 3 2 2 2 3 4" xfId="1757"/>
    <cellStyle name="Currency 3 3 2 2 2 4" xfId="485"/>
    <cellStyle name="Currency 3 3 2 2 2 4 2" xfId="1229"/>
    <cellStyle name="Currency 3 3 2 2 2 4 2 2" xfId="2637"/>
    <cellStyle name="Currency 3 3 2 2 2 4 3" xfId="1933"/>
    <cellStyle name="Currency 3 3 2 2 2 5" xfId="877"/>
    <cellStyle name="Currency 3 3 2 2 2 5 2" xfId="2285"/>
    <cellStyle name="Currency 3 3 2 2 2 6" xfId="1581"/>
    <cellStyle name="Currency 3 3 2 2 3" xfId="177"/>
    <cellStyle name="Currency 3 3 2 2 3 2" xfId="353"/>
    <cellStyle name="Currency 3 3 2 2 3 2 2" xfId="705"/>
    <cellStyle name="Currency 3 3 2 2 3 2 2 2" xfId="1449"/>
    <cellStyle name="Currency 3 3 2 2 3 2 2 2 2" xfId="2857"/>
    <cellStyle name="Currency 3 3 2 2 3 2 2 3" xfId="2153"/>
    <cellStyle name="Currency 3 3 2 2 3 2 3" xfId="1097"/>
    <cellStyle name="Currency 3 3 2 2 3 2 3 2" xfId="2505"/>
    <cellStyle name="Currency 3 3 2 2 3 2 4" xfId="1801"/>
    <cellStyle name="Currency 3 3 2 2 3 3" xfId="529"/>
    <cellStyle name="Currency 3 3 2 2 3 3 2" xfId="1273"/>
    <cellStyle name="Currency 3 3 2 2 3 3 2 2" xfId="2681"/>
    <cellStyle name="Currency 3 3 2 2 3 3 3" xfId="1977"/>
    <cellStyle name="Currency 3 3 2 2 3 4" xfId="921"/>
    <cellStyle name="Currency 3 3 2 2 3 4 2" xfId="2329"/>
    <cellStyle name="Currency 3 3 2 2 3 5" xfId="1625"/>
    <cellStyle name="Currency 3 3 2 2 4" xfId="265"/>
    <cellStyle name="Currency 3 3 2 2 4 2" xfId="617"/>
    <cellStyle name="Currency 3 3 2 2 4 2 2" xfId="1361"/>
    <cellStyle name="Currency 3 3 2 2 4 2 2 2" xfId="2769"/>
    <cellStyle name="Currency 3 3 2 2 4 2 3" xfId="2065"/>
    <cellStyle name="Currency 3 3 2 2 4 3" xfId="1009"/>
    <cellStyle name="Currency 3 3 2 2 4 3 2" xfId="2417"/>
    <cellStyle name="Currency 3 3 2 2 4 4" xfId="1713"/>
    <cellStyle name="Currency 3 3 2 2 5" xfId="441"/>
    <cellStyle name="Currency 3 3 2 2 5 2" xfId="1185"/>
    <cellStyle name="Currency 3 3 2 2 5 2 2" xfId="2593"/>
    <cellStyle name="Currency 3 3 2 2 5 3" xfId="1889"/>
    <cellStyle name="Currency 3 3 2 2 6" xfId="833"/>
    <cellStyle name="Currency 3 3 2 2 6 2" xfId="2241"/>
    <cellStyle name="Currency 3 3 2 2 7" xfId="1537"/>
    <cellStyle name="Currency 3 3 3" xfId="71"/>
    <cellStyle name="Currency 3 3 3 2" xfId="121"/>
    <cellStyle name="Currency 3 3 3 2 2" xfId="209"/>
    <cellStyle name="Currency 3 3 3 2 2 2" xfId="385"/>
    <cellStyle name="Currency 3 3 3 2 2 2 2" xfId="737"/>
    <cellStyle name="Currency 3 3 3 2 2 2 2 2" xfId="1481"/>
    <cellStyle name="Currency 3 3 3 2 2 2 2 2 2" xfId="2889"/>
    <cellStyle name="Currency 3 3 3 2 2 2 2 3" xfId="2185"/>
    <cellStyle name="Currency 3 3 3 2 2 2 3" xfId="1129"/>
    <cellStyle name="Currency 3 3 3 2 2 2 3 2" xfId="2537"/>
    <cellStyle name="Currency 3 3 3 2 2 2 4" xfId="1833"/>
    <cellStyle name="Currency 3 3 3 2 2 3" xfId="561"/>
    <cellStyle name="Currency 3 3 3 2 2 3 2" xfId="1305"/>
    <cellStyle name="Currency 3 3 3 2 2 3 2 2" xfId="2713"/>
    <cellStyle name="Currency 3 3 3 2 2 3 3" xfId="2009"/>
    <cellStyle name="Currency 3 3 3 2 2 4" xfId="953"/>
    <cellStyle name="Currency 3 3 3 2 2 4 2" xfId="2361"/>
    <cellStyle name="Currency 3 3 3 2 2 5" xfId="1657"/>
    <cellStyle name="Currency 3 3 3 2 3" xfId="297"/>
    <cellStyle name="Currency 3 3 3 2 3 2" xfId="649"/>
    <cellStyle name="Currency 3 3 3 2 3 2 2" xfId="1393"/>
    <cellStyle name="Currency 3 3 3 2 3 2 2 2" xfId="2801"/>
    <cellStyle name="Currency 3 3 3 2 3 2 3" xfId="2097"/>
    <cellStyle name="Currency 3 3 3 2 3 3" xfId="1041"/>
    <cellStyle name="Currency 3 3 3 2 3 3 2" xfId="2449"/>
    <cellStyle name="Currency 3 3 3 2 3 4" xfId="1745"/>
    <cellStyle name="Currency 3 3 3 2 4" xfId="473"/>
    <cellStyle name="Currency 3 3 3 2 4 2" xfId="1217"/>
    <cellStyle name="Currency 3 3 3 2 4 2 2" xfId="2625"/>
    <cellStyle name="Currency 3 3 3 2 4 3" xfId="1921"/>
    <cellStyle name="Currency 3 3 3 2 5" xfId="865"/>
    <cellStyle name="Currency 3 3 3 2 5 2" xfId="2273"/>
    <cellStyle name="Currency 3 3 3 2 6" xfId="1569"/>
    <cellStyle name="Currency 3 3 3 3" xfId="165"/>
    <cellStyle name="Currency 3 3 3 3 2" xfId="341"/>
    <cellStyle name="Currency 3 3 3 3 2 2" xfId="693"/>
    <cellStyle name="Currency 3 3 3 3 2 2 2" xfId="1437"/>
    <cellStyle name="Currency 3 3 3 3 2 2 2 2" xfId="2845"/>
    <cellStyle name="Currency 3 3 3 3 2 2 3" xfId="2141"/>
    <cellStyle name="Currency 3 3 3 3 2 3" xfId="1085"/>
    <cellStyle name="Currency 3 3 3 3 2 3 2" xfId="2493"/>
    <cellStyle name="Currency 3 3 3 3 2 4" xfId="1789"/>
    <cellStyle name="Currency 3 3 3 3 3" xfId="517"/>
    <cellStyle name="Currency 3 3 3 3 3 2" xfId="1261"/>
    <cellStyle name="Currency 3 3 3 3 3 2 2" xfId="2669"/>
    <cellStyle name="Currency 3 3 3 3 3 3" xfId="1965"/>
    <cellStyle name="Currency 3 3 3 3 4" xfId="909"/>
    <cellStyle name="Currency 3 3 3 3 4 2" xfId="2317"/>
    <cellStyle name="Currency 3 3 3 3 5" xfId="1613"/>
    <cellStyle name="Currency 3 3 3 4" xfId="253"/>
    <cellStyle name="Currency 3 3 3 4 2" xfId="605"/>
    <cellStyle name="Currency 3 3 3 4 2 2" xfId="1349"/>
    <cellStyle name="Currency 3 3 3 4 2 2 2" xfId="2757"/>
    <cellStyle name="Currency 3 3 3 4 2 3" xfId="2053"/>
    <cellStyle name="Currency 3 3 3 4 3" xfId="997"/>
    <cellStyle name="Currency 3 3 3 4 3 2" xfId="2405"/>
    <cellStyle name="Currency 3 3 3 4 4" xfId="1701"/>
    <cellStyle name="Currency 3 3 3 5" xfId="429"/>
    <cellStyle name="Currency 3 3 3 5 2" xfId="1173"/>
    <cellStyle name="Currency 3 3 3 5 2 2" xfId="2581"/>
    <cellStyle name="Currency 3 3 3 5 3" xfId="1877"/>
    <cellStyle name="Currency 3 3 3 6" xfId="821"/>
    <cellStyle name="Currency 3 3 3 6 2" xfId="2229"/>
    <cellStyle name="Currency 3 3 3 7" xfId="1525"/>
    <cellStyle name="Currency 3 4" xfId="36"/>
    <cellStyle name="Currency 3 4 2" xfId="77"/>
    <cellStyle name="Currency 3 4 2 2" xfId="127"/>
    <cellStyle name="Currency 3 4 2 2 2" xfId="215"/>
    <cellStyle name="Currency 3 4 2 2 2 2" xfId="391"/>
    <cellStyle name="Currency 3 4 2 2 2 2 2" xfId="743"/>
    <cellStyle name="Currency 3 4 2 2 2 2 2 2" xfId="1487"/>
    <cellStyle name="Currency 3 4 2 2 2 2 2 2 2" xfId="2895"/>
    <cellStyle name="Currency 3 4 2 2 2 2 2 3" xfId="2191"/>
    <cellStyle name="Currency 3 4 2 2 2 2 3" xfId="1135"/>
    <cellStyle name="Currency 3 4 2 2 2 2 3 2" xfId="2543"/>
    <cellStyle name="Currency 3 4 2 2 2 2 4" xfId="1839"/>
    <cellStyle name="Currency 3 4 2 2 2 3" xfId="567"/>
    <cellStyle name="Currency 3 4 2 2 2 3 2" xfId="1311"/>
    <cellStyle name="Currency 3 4 2 2 2 3 2 2" xfId="2719"/>
    <cellStyle name="Currency 3 4 2 2 2 3 3" xfId="2015"/>
    <cellStyle name="Currency 3 4 2 2 2 4" xfId="959"/>
    <cellStyle name="Currency 3 4 2 2 2 4 2" xfId="2367"/>
    <cellStyle name="Currency 3 4 2 2 2 5" xfId="1663"/>
    <cellStyle name="Currency 3 4 2 2 3" xfId="303"/>
    <cellStyle name="Currency 3 4 2 2 3 2" xfId="655"/>
    <cellStyle name="Currency 3 4 2 2 3 2 2" xfId="1399"/>
    <cellStyle name="Currency 3 4 2 2 3 2 2 2" xfId="2807"/>
    <cellStyle name="Currency 3 4 2 2 3 2 3" xfId="2103"/>
    <cellStyle name="Currency 3 4 2 2 3 3" xfId="1047"/>
    <cellStyle name="Currency 3 4 2 2 3 3 2" xfId="2455"/>
    <cellStyle name="Currency 3 4 2 2 3 4" xfId="1751"/>
    <cellStyle name="Currency 3 4 2 2 4" xfId="479"/>
    <cellStyle name="Currency 3 4 2 2 4 2" xfId="1223"/>
    <cellStyle name="Currency 3 4 2 2 4 2 2" xfId="2631"/>
    <cellStyle name="Currency 3 4 2 2 4 3" xfId="1927"/>
    <cellStyle name="Currency 3 4 2 2 5" xfId="871"/>
    <cellStyle name="Currency 3 4 2 2 5 2" xfId="2279"/>
    <cellStyle name="Currency 3 4 2 2 6" xfId="1575"/>
    <cellStyle name="Currency 3 4 2 3" xfId="171"/>
    <cellStyle name="Currency 3 4 2 3 2" xfId="347"/>
    <cellStyle name="Currency 3 4 2 3 2 2" xfId="699"/>
    <cellStyle name="Currency 3 4 2 3 2 2 2" xfId="1443"/>
    <cellStyle name="Currency 3 4 2 3 2 2 2 2" xfId="2851"/>
    <cellStyle name="Currency 3 4 2 3 2 2 3" xfId="2147"/>
    <cellStyle name="Currency 3 4 2 3 2 3" xfId="1091"/>
    <cellStyle name="Currency 3 4 2 3 2 3 2" xfId="2499"/>
    <cellStyle name="Currency 3 4 2 3 2 4" xfId="1795"/>
    <cellStyle name="Currency 3 4 2 3 3" xfId="523"/>
    <cellStyle name="Currency 3 4 2 3 3 2" xfId="1267"/>
    <cellStyle name="Currency 3 4 2 3 3 2 2" xfId="2675"/>
    <cellStyle name="Currency 3 4 2 3 3 3" xfId="1971"/>
    <cellStyle name="Currency 3 4 2 3 4" xfId="915"/>
    <cellStyle name="Currency 3 4 2 3 4 2" xfId="2323"/>
    <cellStyle name="Currency 3 4 2 3 5" xfId="1619"/>
    <cellStyle name="Currency 3 4 2 4" xfId="259"/>
    <cellStyle name="Currency 3 4 2 4 2" xfId="611"/>
    <cellStyle name="Currency 3 4 2 4 2 2" xfId="1355"/>
    <cellStyle name="Currency 3 4 2 4 2 2 2" xfId="2763"/>
    <cellStyle name="Currency 3 4 2 4 2 3" xfId="2059"/>
    <cellStyle name="Currency 3 4 2 4 3" xfId="1003"/>
    <cellStyle name="Currency 3 4 2 4 3 2" xfId="2411"/>
    <cellStyle name="Currency 3 4 2 4 4" xfId="1707"/>
    <cellStyle name="Currency 3 4 2 5" xfId="435"/>
    <cellStyle name="Currency 3 4 2 5 2" xfId="1179"/>
    <cellStyle name="Currency 3 4 2 5 2 2" xfId="2587"/>
    <cellStyle name="Currency 3 4 2 5 3" xfId="1883"/>
    <cellStyle name="Currency 3 4 2 6" xfId="827"/>
    <cellStyle name="Currency 3 4 2 6 2" xfId="2235"/>
    <cellStyle name="Currency 3 4 2 7" xfId="1531"/>
    <cellStyle name="Currency 3 5" xfId="89"/>
    <cellStyle name="Currency 3 5 2" xfId="139"/>
    <cellStyle name="Currency 3 5 2 2" xfId="227"/>
    <cellStyle name="Currency 3 5 2 2 2" xfId="403"/>
    <cellStyle name="Currency 3 5 2 2 2 2" xfId="755"/>
    <cellStyle name="Currency 3 5 2 2 2 2 2" xfId="1499"/>
    <cellStyle name="Currency 3 5 2 2 2 2 2 2" xfId="2907"/>
    <cellStyle name="Currency 3 5 2 2 2 2 3" xfId="2203"/>
    <cellStyle name="Currency 3 5 2 2 2 3" xfId="1147"/>
    <cellStyle name="Currency 3 5 2 2 2 3 2" xfId="2555"/>
    <cellStyle name="Currency 3 5 2 2 2 4" xfId="1851"/>
    <cellStyle name="Currency 3 5 2 2 3" xfId="579"/>
    <cellStyle name="Currency 3 5 2 2 3 2" xfId="1323"/>
    <cellStyle name="Currency 3 5 2 2 3 2 2" xfId="2731"/>
    <cellStyle name="Currency 3 5 2 2 3 3" xfId="2027"/>
    <cellStyle name="Currency 3 5 2 2 4" xfId="971"/>
    <cellStyle name="Currency 3 5 2 2 4 2" xfId="2379"/>
    <cellStyle name="Currency 3 5 2 2 5" xfId="1675"/>
    <cellStyle name="Currency 3 5 2 3" xfId="315"/>
    <cellStyle name="Currency 3 5 2 3 2" xfId="667"/>
    <cellStyle name="Currency 3 5 2 3 2 2" xfId="1411"/>
    <cellStyle name="Currency 3 5 2 3 2 2 2" xfId="2819"/>
    <cellStyle name="Currency 3 5 2 3 2 3" xfId="2115"/>
    <cellStyle name="Currency 3 5 2 3 3" xfId="1059"/>
    <cellStyle name="Currency 3 5 2 3 3 2" xfId="2467"/>
    <cellStyle name="Currency 3 5 2 3 4" xfId="1763"/>
    <cellStyle name="Currency 3 5 2 4" xfId="491"/>
    <cellStyle name="Currency 3 5 2 4 2" xfId="1235"/>
    <cellStyle name="Currency 3 5 2 4 2 2" xfId="2643"/>
    <cellStyle name="Currency 3 5 2 4 3" xfId="1939"/>
    <cellStyle name="Currency 3 5 2 5" xfId="883"/>
    <cellStyle name="Currency 3 5 2 5 2" xfId="2291"/>
    <cellStyle name="Currency 3 5 2 6" xfId="1587"/>
    <cellStyle name="Currency 3 5 3" xfId="183"/>
    <cellStyle name="Currency 3 5 3 2" xfId="359"/>
    <cellStyle name="Currency 3 5 3 2 2" xfId="711"/>
    <cellStyle name="Currency 3 5 3 2 2 2" xfId="1455"/>
    <cellStyle name="Currency 3 5 3 2 2 2 2" xfId="2863"/>
    <cellStyle name="Currency 3 5 3 2 2 3" xfId="2159"/>
    <cellStyle name="Currency 3 5 3 2 3" xfId="1103"/>
    <cellStyle name="Currency 3 5 3 2 3 2" xfId="2511"/>
    <cellStyle name="Currency 3 5 3 2 4" xfId="1807"/>
    <cellStyle name="Currency 3 5 3 3" xfId="535"/>
    <cellStyle name="Currency 3 5 3 3 2" xfId="1279"/>
    <cellStyle name="Currency 3 5 3 3 2 2" xfId="2687"/>
    <cellStyle name="Currency 3 5 3 3 3" xfId="1983"/>
    <cellStyle name="Currency 3 5 3 4" xfId="927"/>
    <cellStyle name="Currency 3 5 3 4 2" xfId="2335"/>
    <cellStyle name="Currency 3 5 3 5" xfId="1631"/>
    <cellStyle name="Currency 3 5 4" xfId="271"/>
    <cellStyle name="Currency 3 5 4 2" xfId="623"/>
    <cellStyle name="Currency 3 5 4 2 2" xfId="1367"/>
    <cellStyle name="Currency 3 5 4 2 2 2" xfId="2775"/>
    <cellStyle name="Currency 3 5 4 2 3" xfId="2071"/>
    <cellStyle name="Currency 3 5 4 3" xfId="1015"/>
    <cellStyle name="Currency 3 5 4 3 2" xfId="2423"/>
    <cellStyle name="Currency 3 5 4 4" xfId="1719"/>
    <cellStyle name="Currency 3 5 5" xfId="447"/>
    <cellStyle name="Currency 3 5 5 2" xfId="1191"/>
    <cellStyle name="Currency 3 5 5 2 2" xfId="2599"/>
    <cellStyle name="Currency 3 5 5 3" xfId="1895"/>
    <cellStyle name="Currency 3 5 6" xfId="839"/>
    <cellStyle name="Currency 3 5 6 2" xfId="2247"/>
    <cellStyle name="Currency 3 5 7" xfId="1543"/>
    <cellStyle name="Currency 3 6" xfId="65"/>
    <cellStyle name="Currency 3 6 2" xfId="115"/>
    <cellStyle name="Currency 3 6 2 2" xfId="203"/>
    <cellStyle name="Currency 3 6 2 2 2" xfId="379"/>
    <cellStyle name="Currency 3 6 2 2 2 2" xfId="731"/>
    <cellStyle name="Currency 3 6 2 2 2 2 2" xfId="1475"/>
    <cellStyle name="Currency 3 6 2 2 2 2 2 2" xfId="2883"/>
    <cellStyle name="Currency 3 6 2 2 2 2 3" xfId="2179"/>
    <cellStyle name="Currency 3 6 2 2 2 3" xfId="1123"/>
    <cellStyle name="Currency 3 6 2 2 2 3 2" xfId="2531"/>
    <cellStyle name="Currency 3 6 2 2 2 4" xfId="1827"/>
    <cellStyle name="Currency 3 6 2 2 3" xfId="555"/>
    <cellStyle name="Currency 3 6 2 2 3 2" xfId="1299"/>
    <cellStyle name="Currency 3 6 2 2 3 2 2" xfId="2707"/>
    <cellStyle name="Currency 3 6 2 2 3 3" xfId="2003"/>
    <cellStyle name="Currency 3 6 2 2 4" xfId="947"/>
    <cellStyle name="Currency 3 6 2 2 4 2" xfId="2355"/>
    <cellStyle name="Currency 3 6 2 2 5" xfId="1651"/>
    <cellStyle name="Currency 3 6 2 3" xfId="291"/>
    <cellStyle name="Currency 3 6 2 3 2" xfId="643"/>
    <cellStyle name="Currency 3 6 2 3 2 2" xfId="1387"/>
    <cellStyle name="Currency 3 6 2 3 2 2 2" xfId="2795"/>
    <cellStyle name="Currency 3 6 2 3 2 3" xfId="2091"/>
    <cellStyle name="Currency 3 6 2 3 3" xfId="1035"/>
    <cellStyle name="Currency 3 6 2 3 3 2" xfId="2443"/>
    <cellStyle name="Currency 3 6 2 3 4" xfId="1739"/>
    <cellStyle name="Currency 3 6 2 4" xfId="467"/>
    <cellStyle name="Currency 3 6 2 4 2" xfId="1211"/>
    <cellStyle name="Currency 3 6 2 4 2 2" xfId="2619"/>
    <cellStyle name="Currency 3 6 2 4 3" xfId="1915"/>
    <cellStyle name="Currency 3 6 2 5" xfId="859"/>
    <cellStyle name="Currency 3 6 2 5 2" xfId="2267"/>
    <cellStyle name="Currency 3 6 2 6" xfId="1563"/>
    <cellStyle name="Currency 3 6 3" xfId="159"/>
    <cellStyle name="Currency 3 6 3 2" xfId="335"/>
    <cellStyle name="Currency 3 6 3 2 2" xfId="687"/>
    <cellStyle name="Currency 3 6 3 2 2 2" xfId="1431"/>
    <cellStyle name="Currency 3 6 3 2 2 2 2" xfId="2839"/>
    <cellStyle name="Currency 3 6 3 2 2 3" xfId="2135"/>
    <cellStyle name="Currency 3 6 3 2 3" xfId="1079"/>
    <cellStyle name="Currency 3 6 3 2 3 2" xfId="2487"/>
    <cellStyle name="Currency 3 6 3 2 4" xfId="1783"/>
    <cellStyle name="Currency 3 6 3 3" xfId="511"/>
    <cellStyle name="Currency 3 6 3 3 2" xfId="1255"/>
    <cellStyle name="Currency 3 6 3 3 2 2" xfId="2663"/>
    <cellStyle name="Currency 3 6 3 3 3" xfId="1959"/>
    <cellStyle name="Currency 3 6 3 4" xfId="903"/>
    <cellStyle name="Currency 3 6 3 4 2" xfId="2311"/>
    <cellStyle name="Currency 3 6 3 5" xfId="1607"/>
    <cellStyle name="Currency 3 6 4" xfId="247"/>
    <cellStyle name="Currency 3 6 4 2" xfId="599"/>
    <cellStyle name="Currency 3 6 4 2 2" xfId="1343"/>
    <cellStyle name="Currency 3 6 4 2 2 2" xfId="2751"/>
    <cellStyle name="Currency 3 6 4 2 3" xfId="2047"/>
    <cellStyle name="Currency 3 6 4 3" xfId="991"/>
    <cellStyle name="Currency 3 6 4 3 2" xfId="2399"/>
    <cellStyle name="Currency 3 6 4 4" xfId="1695"/>
    <cellStyle name="Currency 3 6 5" xfId="423"/>
    <cellStyle name="Currency 3 6 5 2" xfId="1167"/>
    <cellStyle name="Currency 3 6 5 2 2" xfId="2575"/>
    <cellStyle name="Currency 3 6 5 3" xfId="1871"/>
    <cellStyle name="Currency 3 6 6" xfId="815"/>
    <cellStyle name="Currency 3 6 6 2" xfId="2223"/>
    <cellStyle name="Currency 3 6 7" xfId="1519"/>
    <cellStyle name="Explanatory Text" xfId="772" builtinId="53" customBuiltin="1"/>
    <cellStyle name="Good" xfId="762" builtinId="26" customBuiltin="1"/>
    <cellStyle name="Heading 1" xfId="758" builtinId="16" customBuiltin="1"/>
    <cellStyle name="Heading 2" xfId="759" builtinId="17" customBuiltin="1"/>
    <cellStyle name="Heading 3" xfId="760" builtinId="18" customBuiltin="1"/>
    <cellStyle name="Heading 4" xfId="761" builtinId="19" customBuiltin="1"/>
    <cellStyle name="Hyperlink" xfId="95" builtinId="8"/>
    <cellStyle name="Input" xfId="765" builtinId="20" customBuiltin="1"/>
    <cellStyle name="Input 2" xfId="11"/>
    <cellStyle name="Linked Cell" xfId="768" builtinId="24" customBuiltin="1"/>
    <cellStyle name="Neutral" xfId="764" builtinId="28" customBuiltin="1"/>
    <cellStyle name="Normal" xfId="0" builtinId="0"/>
    <cellStyle name="Normal 2" xfId="1"/>
    <cellStyle name="Normal 2 2" xfId="5"/>
    <cellStyle name="Normal 2 3" xfId="6"/>
    <cellStyle name="Normal 3" xfId="7"/>
    <cellStyle name="Normal 3 2" xfId="8"/>
    <cellStyle name="Normal 3 2 2" xfId="17"/>
    <cellStyle name="Normal 3 2 2 2" xfId="31"/>
    <cellStyle name="Normal 3 2 2 2 2" xfId="59"/>
    <cellStyle name="Normal 3 2 2 3" xfId="45"/>
    <cellStyle name="Normal 3 2 3" xfId="24"/>
    <cellStyle name="Normal 3 2 3 2" xfId="52"/>
    <cellStyle name="Normal 3 2 4" xfId="38"/>
    <cellStyle name="Normal 3 2 5" xfId="61"/>
    <cellStyle name="Normal 3 3" xfId="9"/>
    <cellStyle name="Normal 3 3 2" xfId="18"/>
    <cellStyle name="Normal 3 3 2 2" xfId="32"/>
    <cellStyle name="Normal 3 3 2 2 2" xfId="60"/>
    <cellStyle name="Normal 3 3 2 3" xfId="46"/>
    <cellStyle name="Normal 3 3 3" xfId="25"/>
    <cellStyle name="Normal 3 3 3 2" xfId="53"/>
    <cellStyle name="Normal 3 3 4" xfId="39"/>
    <cellStyle name="Normal 3 3 5" xfId="62"/>
    <cellStyle name="Normal 3 4" xfId="16"/>
    <cellStyle name="Normal 3 4 2" xfId="30"/>
    <cellStyle name="Normal 3 4 2 2" xfId="58"/>
    <cellStyle name="Normal 3 4 3" xfId="44"/>
    <cellStyle name="Normal 3 4 4" xfId="91"/>
    <cellStyle name="Normal 3 5" xfId="23"/>
    <cellStyle name="Normal 3 5 2" xfId="51"/>
    <cellStyle name="Normal 3 6" xfId="37"/>
    <cellStyle name="Normal 3 7" xfId="90"/>
    <cellStyle name="Normal 4" xfId="10"/>
    <cellStyle name="Normal 5" xfId="12"/>
    <cellStyle name="Normal 5 2" xfId="26"/>
    <cellStyle name="Normal 5 2 2" xfId="54"/>
    <cellStyle name="Normal 5 3" xfId="40"/>
    <cellStyle name="Normal 6" xfId="19"/>
    <cellStyle name="Normal 6 2" xfId="47"/>
    <cellStyle name="Normal 7" xfId="33"/>
    <cellStyle name="Normal 8" xfId="92"/>
    <cellStyle name="Normal 9" xfId="96"/>
    <cellStyle name="Note" xfId="771" builtinId="10" customBuiltin="1"/>
    <cellStyle name="Output" xfId="766" builtinId="21" customBuiltin="1"/>
    <cellStyle name="Title" xfId="757" builtinId="15" customBuiltin="1"/>
    <cellStyle name="Total" xfId="773" builtinId="25" customBuiltin="1"/>
    <cellStyle name="Warning Text" xfId="770" builtinId="11" customBuiltin="1"/>
  </cellStyles>
  <dxfs count="128">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alignment horizontal="center" vertical="center" textRotation="0" wrapText="0" indent="0" justifyLastLine="0" shrinkToFit="0" readingOrder="0"/>
    </dxf>
    <dxf>
      <fill>
        <patternFill>
          <bgColor theme="5" tint="0.79998168889431442"/>
        </patternFill>
      </fill>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9" formatCode="d/mm/yyyy"/>
      <fill>
        <patternFill patternType="none">
          <fgColor indexed="64"/>
          <bgColor indexed="65"/>
        </patternFill>
      </fill>
      <protection locked="1" hidden="0"/>
    </dxf>
    <dxf>
      <font>
        <strike val="0"/>
        <outline val="0"/>
        <shadow val="0"/>
        <u val="none"/>
        <vertAlign val="baseline"/>
        <sz val="10"/>
        <name val="Arial"/>
        <scheme val="none"/>
      </font>
      <protection locked="1" hidden="0"/>
    </dxf>
    <dxf>
      <font>
        <strike val="0"/>
        <outline val="0"/>
        <shadow val="0"/>
        <u val="none"/>
        <vertAlign val="baseline"/>
        <sz val="10"/>
        <name val="Arial"/>
        <scheme val="none"/>
      </font>
      <numFmt numFmtId="30" formatCode="@"/>
      <protection locked="1" hidden="0"/>
    </dxf>
    <dxf>
      <font>
        <strike val="0"/>
        <outline val="0"/>
        <shadow val="0"/>
        <u val="none"/>
        <vertAlign val="baseline"/>
        <sz val="10"/>
        <name val="Arial"/>
        <scheme val="none"/>
      </font>
      <numFmt numFmtId="30" formatCode="@"/>
      <protection locked="1" hidden="0"/>
    </dxf>
    <dxf>
      <font>
        <strike val="0"/>
        <outline val="0"/>
        <shadow val="0"/>
        <u val="none"/>
        <vertAlign val="baseline"/>
        <sz val="10"/>
        <name val="Arial"/>
        <scheme val="none"/>
      </font>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auto="1"/>
        </patternFill>
      </fill>
      <protection locked="1" hidden="0"/>
    </dxf>
    <dxf>
      <font>
        <strike val="0"/>
        <outline val="0"/>
        <shadow val="0"/>
        <u val="none"/>
        <vertAlign val="baseline"/>
        <sz val="10"/>
        <name val="Arial"/>
        <scheme val="none"/>
      </font>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protection locked="1" hidden="0"/>
    </dxf>
    <dxf>
      <font>
        <b val="0"/>
        <i val="0"/>
        <strike val="0"/>
        <condense val="0"/>
        <extend val="0"/>
        <outline val="0"/>
        <shadow val="0"/>
        <u val="none"/>
        <vertAlign val="baseline"/>
        <sz val="10"/>
        <color theme="0"/>
        <name val="Arial"/>
        <scheme val="none"/>
      </font>
      <numFmt numFmtId="30" formatCode="@"/>
      <fill>
        <patternFill patternType="solid">
          <fgColor indexed="64"/>
          <bgColor rgb="FF003661"/>
        </patternFill>
      </fill>
      <alignment horizontal="center" vertical="bottom" textRotation="0" wrapText="0" indent="0" justifyLastLine="0" shrinkToFit="0" readingOrder="0"/>
      <protection locked="1" hidden="0"/>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border outline="0">
        <bottom style="medium">
          <color indexed="64"/>
        </bottom>
      </border>
    </dxf>
    <dxf>
      <font>
        <b val="0"/>
        <i val="0"/>
        <strike val="0"/>
        <condense val="0"/>
        <extend val="0"/>
        <outline val="0"/>
        <shadow val="0"/>
        <u val="none"/>
        <vertAlign val="baseline"/>
        <sz val="9"/>
        <color theme="1"/>
        <name val="Arial"/>
        <scheme val="none"/>
      </font>
      <numFmt numFmtId="167" formatCode="&quot;$&quot;#,##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u val="none"/>
        <vertAlign val="baseline"/>
        <sz val="10"/>
        <color theme="0"/>
        <name val="Arial"/>
        <scheme val="none"/>
      </font>
      <alignment horizontal="center" vertical="center" textRotation="0" wrapText="0"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1"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theme="0" tint="-4.9989318521683403E-2"/>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theme="0" tint="-4.9989318521683403E-2"/>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0" tint="-4.9989318521683403E-2"/>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theme="0" tint="-4.9989318521683403E-2"/>
        </patternFill>
      </fill>
      <protection locked="0" hidden="0"/>
    </dxf>
    <dxf>
      <font>
        <b val="0"/>
        <i val="0"/>
        <strike val="0"/>
        <condense val="0"/>
        <extend val="0"/>
        <outline val="0"/>
        <shadow val="0"/>
        <u val="none"/>
        <vertAlign val="baseline"/>
        <sz val="10"/>
        <color theme="1"/>
        <name val="Arial"/>
        <scheme val="none"/>
      </font>
      <numFmt numFmtId="4" formatCode="#,##0.00"/>
      <fill>
        <patternFill patternType="none">
          <fgColor indexed="64"/>
          <bgColor theme="0" tint="-4.9989318521683403E-2"/>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7" formatCode="&quot;$&quot;#,##0.00"/>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9" formatCode="d/mm/yyyy"/>
      <fill>
        <patternFill patternType="none">
          <fgColor indexed="64"/>
          <bgColor indexed="65"/>
        </patternFill>
      </fill>
      <protection locked="0" hidden="0"/>
    </dxf>
    <dxf>
      <font>
        <b val="0"/>
        <i val="0"/>
        <strike val="0"/>
        <condense val="0"/>
        <extend val="0"/>
        <outline val="0"/>
        <shadow val="0"/>
        <u val="none"/>
        <vertAlign val="baseline"/>
        <sz val="10"/>
        <color theme="1"/>
        <name val="Arial"/>
        <scheme val="none"/>
      </font>
      <numFmt numFmtId="165" formatCode="yyyy;@"/>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auto="1"/>
        </patternFill>
      </fill>
      <protection locked="0" hidden="0"/>
    </dxf>
    <dxf>
      <font>
        <b val="0"/>
        <i val="0"/>
        <strike val="0"/>
        <condense val="0"/>
        <extend val="0"/>
        <outline val="0"/>
        <shadow val="0"/>
        <u val="none"/>
        <vertAlign val="baseline"/>
        <sz val="10"/>
        <color theme="0"/>
        <name val="Arial"/>
        <scheme val="none"/>
      </font>
      <numFmt numFmtId="30" formatCode="@"/>
      <fill>
        <patternFill patternType="none">
          <fgColor indexed="64"/>
          <bgColor auto="1"/>
        </patternFill>
      </fill>
      <alignment horizontal="center" vertical="bottom" textRotation="0" wrapText="0" indent="0" justifyLastLine="0" shrinkToFit="0" readingOrder="0"/>
      <protection locked="0" hidden="0"/>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Arial"/>
        <scheme val="none"/>
      </font>
      <numFmt numFmtId="167" formatCode="&quot;$&quot;#,##0.00"/>
      <fill>
        <patternFill patternType="none">
          <fgColor indexed="64"/>
          <bgColor auto="1"/>
        </patternFill>
      </fill>
      <protection locked="0" hidden="0"/>
    </dxf>
    <dxf>
      <border outline="0">
        <bottom style="medium">
          <color indexed="64"/>
        </bottom>
      </border>
    </dxf>
    <dxf>
      <font>
        <b val="0"/>
        <i val="0"/>
        <strike val="0"/>
        <condense val="0"/>
        <extend val="0"/>
        <outline val="0"/>
        <shadow val="0"/>
        <u val="none"/>
        <vertAlign val="baseline"/>
        <sz val="9"/>
        <color theme="1"/>
        <name val="Arial"/>
        <scheme val="none"/>
      </font>
      <numFmt numFmtId="167" formatCode="&quot;$&quot;#,##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3661"/>
      <color rgb="FFFFEB96"/>
      <color rgb="FFFFEB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2" name="UploadTable" displayName="UploadTable" ref="A2:AG5" totalsRowShown="0" headerRowDxfId="107" dataDxfId="105" headerRowBorderDxfId="106" tableBorderDxfId="104" headerRowCellStyle="Normal 2" dataCellStyle="Normal 2">
  <autoFilter ref="A2:AG5"/>
  <tableColumns count="33">
    <tableColumn id="1" name="EmployeeID" dataDxfId="103" dataCellStyle="Normal 2"/>
    <tableColumn id="2" name="Employing ABN" dataDxfId="102" dataCellStyle="Normal 2"/>
    <tableColumn id="3" name="Occupational Category"/>
    <tableColumn id="4" name="Manager Category" dataDxfId="101" dataCellStyle="Normal 2"/>
    <tableColumn id="5" name="Level to CEO" dataDxfId="100" dataCellStyle="Normal 2"/>
    <tableColumn id="6" name="Gender" dataDxfId="99" dataCellStyle="Normal 2"/>
    <tableColumn id="7" name="Graduate / Apprentice" dataDxfId="98" dataCellStyle="Normal 2"/>
    <tableColumn id="8" name="Employment Type" dataDxfId="97" dataCellStyle="Normal 2"/>
    <tableColumn id="9" name="Employment Status " dataDxfId="96" dataCellStyle="Normal 2"/>
    <tableColumn id="10" name="Year of Birth" dataDxfId="95" dataCellStyle="Normal 2"/>
    <tableColumn id="11" name="Postcode"/>
    <tableColumn id="15" name="Industry"/>
    <tableColumn id="16" name="Industry Class"/>
    <tableColumn id="26" name="Ordinary Hours"/>
    <tableColumn id="28" name="Employee Start Date" dataDxfId="94" dataCellStyle="Normal 2"/>
    <tableColumn id="32" name="Base Salary (Paid)" dataDxfId="93" dataCellStyle="Normal 2"/>
    <tableColumn id="33" name="Base Salary (Fixed)" dataDxfId="92" dataCellStyle="Normal 2"/>
    <tableColumn id="34" name="OTE (Paid)" dataDxfId="91" dataCellStyle="Normal 2"/>
    <tableColumn id="30" name="OTE (Fixed)" dataDxfId="90" dataCellStyle="Normal 2"/>
    <tableColumn id="31" name="Super (Fixed)" dataDxfId="89" dataCellStyle="Normal 2"/>
    <tableColumn id="35" name="Allowances (Fixed)" dataDxfId="88" dataCellStyle="Normal 2"/>
    <tableColumn id="29" name="Fringe Benefits" dataDxfId="87" dataCellStyle="Normal 2"/>
    <tableColumn id="25" name="ESS" dataDxfId="86" dataCellStyle="Normal 2"/>
    <tableColumn id="17" name="Base Salary" dataDxfId="85" dataCellStyle="Normal 2">
      <calculatedColumnFormula>IF(UploadTable[[#This Row],[Ordinary Hours]]=0,0,FTEHours*(UploadTable[[#This Row],[Base Salary (Paid)]])/(UploadTable[[#This Row],[Ordinary Hours]]*MIN((SnapshotDate-UploadTable[[#This Row],[Employee Start Date]]+1)/365.25,1))+UploadTable[[#This Row],[Base Salary (Fixed)]])</calculatedColumnFormula>
    </tableColumn>
    <tableColumn id="24" name="OTE (Annual)" dataDxfId="84" dataCellStyle="Normal 2">
      <calculatedColumnFormula>IF(UploadTable[[#This Row],[Ordinary Hours]]=0,0,FTEHours*(UploadTable[[#This Row],[OTE (Paid)]])/(UploadTable[[#This Row],[Ordinary Hours]]*MIN((SnapshotDate-UploadTable[[#This Row],[Employee Start Date]]+1)/365.25,1))+UploadTable[[#This Row],[OTE (Fixed)]])</calculatedColumnFormula>
    </tableColumn>
    <tableColumn id="37" name="Superannuation (Annual)" dataDxfId="83" dataCellStyle="Normal 2">
      <calculatedColumnFormula>IF(OR(UploadTable[[#This Row],[Ordinary Hours]]=0,UploadTable[[#This Row],[OTE (Paid)]]+UploadTable[[#This Row],[OTE (Fixed)]]=0),0,(UploadTable[[#This Row],[OTE (Paid)]]/(UploadTable[[#This Row],[OTE (Paid)]]+UploadTable[[#This Row],[OTE (Fixed)]]))*UploadTable[[#This Row],[Super (Fixed)]]*(FTEHours /(UploadTable[[#This Row],[Ordinary Hours]]*MIN((Explanation!$D$3-UploadTable[[#This Row],[Employee Start Date]]+1)/365.25,1)))+(UploadTable[[#This Row],[OTE (Fixed)]]/(UploadTable[[#This Row],[OTE (Paid)]]+UploadTable[[#This Row],[OTE (Fixed)]]))*UploadTable[[#This Row],[Super (Fixed)]])</calculatedColumnFormula>
    </tableColumn>
    <tableColumn id="13" name="Fixed Remuneration" dataDxfId="82" dataCellStyle="Normal 2">
      <calculatedColumnFormula>UploadTable[[#This Row],[Allowances (Fixed)]]+UploadTable[[#This Row],[Fringe Benefits]]+UploadTable[[#This Row],[ESS]]+UploadTable[[#This Row],[OTE (Fixed)]]</calculatedColumnFormula>
    </tableColumn>
    <tableColumn id="18" name="Total Remuneration" dataDxfId="81" dataCellStyle="Normal 2">
      <calculatedColumnFormula>UploadTable[[#This Row],[OTE (Annual)]]+UploadTable[[#This Row],[Superannuation (Annual)]]+UploadTable[[#This Row],[Fixed Remuneration]]</calculatedColumnFormula>
    </tableColumn>
    <tableColumn id="12" name="Base Salary Formula " dataDxfId="80" dataCellStyle="Normal 2"/>
    <tableColumn id="14" name="OTE(Annual) Formula " dataDxfId="79" dataCellStyle="Normal 2"/>
    <tableColumn id="19" name="Superannuation (Annual) Formula " dataDxfId="78" dataCellStyle="Normal 2"/>
    <tableColumn id="20" name="Fixed Remuneration Formula" dataDxfId="77" dataCellStyle="Normal 2"/>
    <tableColumn id="21" name="Total Remuneration Formula " dataDxfId="76" dataCellStyle="Normal 2"/>
  </tableColumns>
  <tableStyleInfo name="TableStyleMedium21" showFirstColumn="1" showLastColumn="0" showRowStripes="0" showColumnStripes="0"/>
</table>
</file>

<file path=xl/tables/table2.xml><?xml version="1.0" encoding="utf-8"?>
<table xmlns="http://schemas.openxmlformats.org/spreadsheetml/2006/main" id="4" name="ValidationTable5" displayName="ValidationTable5" ref="A2:C34" totalsRowShown="0" headerRowDxfId="69" dataDxfId="68">
  <autoFilter ref="A2:C34"/>
  <tableColumns count="3">
    <tableColumn id="1" name="Category" dataDxfId="67"/>
    <tableColumn id="2" name="Count / Value" dataDxfId="66"/>
    <tableColumn id="3" name="Check / Comment" dataDxfId="65"/>
  </tableColumns>
  <tableStyleInfo name="TableStyleLight1" showFirstColumn="1" showLastColumn="0" showRowStripes="0" showColumnStripes="0"/>
</table>
</file>

<file path=xl/tables/table3.xml><?xml version="1.0" encoding="utf-8"?>
<table xmlns="http://schemas.openxmlformats.org/spreadsheetml/2006/main" id="1" name="UploadTable2" displayName="UploadTable2" ref="A2:AB3" totalsRowShown="0" headerRowDxfId="37" dataDxfId="35" headerRowBorderDxfId="36" tableBorderDxfId="34" headerRowCellStyle="Currency 2 3 3 2 2 3 2" dataCellStyle="Currency 2 3 3 2 2 3 2">
  <tableColumns count="28">
    <tableColumn id="1" name="EmployeeID" dataDxfId="33" dataCellStyle="Currency 2 3 3 2 2 3 2"/>
    <tableColumn id="2" name="Employing ABN" dataDxfId="32" dataCellStyle="Currency 2 3 3 2 2 3 2"/>
    <tableColumn id="3" name="Occupational Category" dataDxfId="31"/>
    <tableColumn id="4" name="Manager Category" dataDxfId="30" dataCellStyle="Currency 2 3 3 2 2 3 2"/>
    <tableColumn id="5" name="Level to CEO" dataDxfId="29" dataCellStyle="Currency 2 3 3 2 2 3 2"/>
    <tableColumn id="6" name="Gender" dataDxfId="28" dataCellStyle="Currency 2 3 3 2 2 3 2"/>
    <tableColumn id="7" name="Graduate / Apprentice" dataDxfId="27" dataCellStyle="Currency 2 3 3 2 2 3 2"/>
    <tableColumn id="8" name="Full-time / Part-time" dataDxfId="26" dataCellStyle="Currency 2 3 3 2 2 3 2"/>
    <tableColumn id="9" name="Employment Type" dataDxfId="25" dataCellStyle="Currency 2 3 3 2 2 3 2"/>
    <tableColumn id="10" name="Year of Birth" dataDxfId="24" dataCellStyle="Currency 2 3 3 2 2 3 2"/>
    <tableColumn id="11" name="Postcode" dataDxfId="23"/>
    <tableColumn id="15" name="Industry" dataDxfId="22"/>
    <tableColumn id="16" name="Industry Class" dataDxfId="21"/>
    <tableColumn id="26" name="Ordinary Hours" dataDxfId="20"/>
    <tableColumn id="28" name="Employee Start Date" dataDxfId="19" dataCellStyle="Currency 2 3 3 2 2 3 2"/>
    <tableColumn id="32" name="Base Salary (Paid)" dataDxfId="18" dataCellStyle="Currency 2 3 3 2 2 3 2"/>
    <tableColumn id="33" name="Base Salary (Fixed)" dataDxfId="17" dataCellStyle="Currency 2 3 3 2 2 3 2"/>
    <tableColumn id="34" name="OTE (Paid)" dataDxfId="16" dataCellStyle="Currency 2 3 3 2 2 3 2"/>
    <tableColumn id="30" name="OTE (Fixed)" dataDxfId="15" dataCellStyle="Currency 2 3 3 2 2 3 2"/>
    <tableColumn id="31" name="Super (Fixed)" dataDxfId="14" dataCellStyle="Currency 2 3 3 2 2 3 2"/>
    <tableColumn id="35" name="Allowances (Fixed)" dataDxfId="13" dataCellStyle="Currency 2 3 3 2 2 3 2"/>
    <tableColumn id="29" name="Fringe Benefits" dataDxfId="12" dataCellStyle="Currency 2 3 3 2 2 3 2"/>
    <tableColumn id="25" name="ESS" dataDxfId="11" dataCellStyle="Currency 2 3 3 2 2 3 2"/>
    <tableColumn id="17" name="Base Salary" dataDxfId="10" dataCellStyle="Currency 2 3 3 2 2 3 2">
      <calculatedColumnFormula>IF(UploadTable2[[#This Row],[Ordinary Hours]]=0,0,FTEHours*(UploadTable2[[#This Row],[Base Salary (Paid)]])/(UploadTable2[[#This Row],[Ordinary Hours]]*MIN((SnapshotDate-UploadTable2[[#This Row],[Employee Start Date]]+1)/365.25,1))+UploadTable2[[#This Row],[Base Salary (Fixed)]])</calculatedColumnFormula>
    </tableColumn>
    <tableColumn id="24" name="OTE (Annual)" dataDxfId="9" dataCellStyle="Currency 2 3 3 2 2 3 2">
      <calculatedColumnFormula>IF(UploadTable2[[#This Row],[Ordinary Hours]]=0,0,FTEHours*(UploadTable2[[#This Row],[OTE (Paid)]])/(UploadTable2[[#This Row],[Ordinary Hours]]*MIN((SnapshotDate-UploadTable2[[#This Row],[Employee Start Date]]+1)/365.25,1))+UploadTable2[[#This Row],[OTE (Fixed)]])</calculatedColumnFormula>
    </tableColumn>
    <tableColumn id="37" name="Superannuation (Annual)" dataDxfId="8" dataCellStyle="Currency 2 3 3 2 2 3 2">
      <calculatedColumnFormula>IF(OR(UploadTable2[[#This Row],[Ordinary Hours]]=0,UploadTable2[[#This Row],[OTE (Paid)]]+UploadTable2[[#This Row],[OTE (Fixed)]]=0),0,(UploadTable2[[#This Row],[OTE (Paid)]]/(UploadTable2[[#This Row],[OTE (Paid)]]+UploadTable2[[#This Row],[OTE (Fixed)]]))*UploadTable2[[#This Row],[Super (Fixed)]]*(FTEHours /(UploadTable2[[#This Row],[Ordinary Hours]]*MIN((Explanation!$D$3-UploadTable2[[#This Row],[Employee Start Date]]+1)/365.25,1)))+(UploadTable2[[#This Row],[OTE (Fixed)]]/(UploadTable2[[#This Row],[OTE (Paid)]]+UploadTable2[[#This Row],[OTE (Fixed)]]))*UploadTable2[[#This Row],[Super (Fixed)]])</calculatedColumnFormula>
    </tableColumn>
    <tableColumn id="13" name="Fixed Remuneration" dataDxfId="7" dataCellStyle="Currency 2 3 3 2 2 3 2">
      <calculatedColumnFormula>UploadTable2[[#This Row],[Allowances (Fixed)]]+UploadTable2[[#This Row],[Fringe Benefits]]+UploadTable2[[#This Row],[ESS]]+UploadTable2[[#This Row],[OTE (Fixed)]]</calculatedColumnFormula>
    </tableColumn>
    <tableColumn id="18" name="Total Remuneration" dataDxfId="6" dataCellStyle="Currency 2 3 3 2 2 3 2">
      <calculatedColumnFormula>UploadTable2[[#This Row],[OTE (Annual)]]+UploadTable2[[#This Row],[Superannuation (Annual)]]+UploadTable2[[#This Row],[Fixed Remuneration]]</calculatedColumnFormula>
    </tableColumn>
  </tableColumns>
  <tableStyleInfo name="TableStyleMedium21" showFirstColumn="1" showLastColumn="0" showRowStripes="0" showColumnStripes="0"/>
</table>
</file>

<file path=xl/tables/table4.xml><?xml version="1.0" encoding="utf-8"?>
<table xmlns="http://schemas.openxmlformats.org/spreadsheetml/2006/main" id="3" name="ValidationTable" displayName="ValidationTable" ref="A2:C34" totalsRowShown="0" headerRowDxfId="4" dataDxfId="3">
  <autoFilter ref="A2:C34"/>
  <tableColumns count="3">
    <tableColumn id="1" name="Category" dataDxfId="2"/>
    <tableColumn id="2" name="Count / Value" dataDxfId="1"/>
    <tableColumn id="3" name="Check / Comment" dataDxfId="0"/>
  </tableColumns>
  <tableStyleInfo name="TableStyleMedium7"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http://www.stats.govt.nz/copyright.htm" TargetMode="External"/><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stats.govt.nz/copyright.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K41"/>
  <sheetViews>
    <sheetView showGridLines="0" tabSelected="1" zoomScaleNormal="100" workbookViewId="0">
      <selection activeCell="A7" sqref="A7:H7"/>
    </sheetView>
  </sheetViews>
  <sheetFormatPr defaultColWidth="0" defaultRowHeight="14.25" zeroHeight="1" x14ac:dyDescent="0.2"/>
  <cols>
    <col min="1" max="1" width="10.140625" style="4" bestFit="1" customWidth="1"/>
    <col min="2" max="2" width="21.28515625" style="10" customWidth="1"/>
    <col min="3" max="3" width="10.140625" style="3" bestFit="1" customWidth="1"/>
    <col min="4" max="4" width="7.28515625" style="3" bestFit="1" customWidth="1"/>
    <col min="5" max="5" width="11.140625" style="11" bestFit="1" customWidth="1"/>
    <col min="6" max="6" width="14" style="3" bestFit="1" customWidth="1"/>
    <col min="7" max="7" width="13.140625" style="12" customWidth="1"/>
    <col min="8" max="8" width="159" style="10" customWidth="1"/>
    <col min="9" max="11" width="0" style="5" hidden="1" customWidth="1"/>
    <col min="12" max="16384" width="9.140625" style="5" hidden="1"/>
  </cols>
  <sheetData>
    <row r="1" spans="1:8" ht="27" thickBot="1" x14ac:dyDescent="0.25">
      <c r="A1" s="234" t="s">
        <v>2849</v>
      </c>
      <c r="B1" s="235"/>
      <c r="C1" s="235"/>
      <c r="D1" s="235"/>
      <c r="E1" s="235"/>
      <c r="F1" s="235"/>
      <c r="G1" s="235"/>
      <c r="H1" s="236"/>
    </row>
    <row r="2" spans="1:8" s="64" customFormat="1" ht="17.25" customHeight="1" thickBot="1" x14ac:dyDescent="0.25">
      <c r="A2" s="205"/>
      <c r="B2" s="206"/>
      <c r="C2" s="201"/>
      <c r="D2" s="200"/>
      <c r="E2" s="210"/>
      <c r="F2" s="200"/>
      <c r="G2" s="201"/>
      <c r="H2" s="198"/>
    </row>
    <row r="3" spans="1:8" s="65" customFormat="1" ht="15.75" thickBot="1" x14ac:dyDescent="0.25">
      <c r="A3" s="240" t="s">
        <v>0</v>
      </c>
      <c r="B3" s="241"/>
      <c r="C3" s="242"/>
      <c r="D3" s="230">
        <v>43921</v>
      </c>
      <c r="E3" s="231"/>
      <c r="F3" s="224"/>
      <c r="G3" s="202"/>
      <c r="H3" s="199"/>
    </row>
    <row r="4" spans="1:8" s="65" customFormat="1" ht="15.75" thickBot="1" x14ac:dyDescent="0.25">
      <c r="A4" s="225"/>
      <c r="B4" s="226"/>
      <c r="C4" s="227"/>
      <c r="D4" s="202"/>
      <c r="E4" s="202"/>
      <c r="F4" s="202"/>
      <c r="G4" s="202"/>
      <c r="H4" s="199"/>
    </row>
    <row r="5" spans="1:8" ht="15.75" thickBot="1" x14ac:dyDescent="0.25">
      <c r="A5" s="240" t="s">
        <v>1</v>
      </c>
      <c r="B5" s="241"/>
      <c r="C5" s="242"/>
      <c r="D5" s="232">
        <v>76</v>
      </c>
      <c r="E5" s="233"/>
      <c r="F5" s="202" t="s">
        <v>2</v>
      </c>
      <c r="G5" s="66" t="s">
        <v>3</v>
      </c>
      <c r="H5" s="199"/>
    </row>
    <row r="6" spans="1:8" s="64" customFormat="1" ht="12.75" x14ac:dyDescent="0.2">
      <c r="A6" s="207"/>
      <c r="B6" s="208"/>
      <c r="C6" s="209"/>
      <c r="D6" s="203"/>
      <c r="E6" s="203"/>
      <c r="F6" s="203"/>
      <c r="G6" s="204"/>
      <c r="H6" s="198"/>
    </row>
    <row r="7" spans="1:8" s="2" customFormat="1" ht="238.5" customHeight="1" thickBot="1" x14ac:dyDescent="0.25">
      <c r="A7" s="237" t="s">
        <v>2850</v>
      </c>
      <c r="B7" s="238"/>
      <c r="C7" s="238"/>
      <c r="D7" s="238"/>
      <c r="E7" s="238"/>
      <c r="F7" s="238"/>
      <c r="G7" s="238"/>
      <c r="H7" s="239"/>
    </row>
    <row r="8" spans="1:8" s="9" customFormat="1" ht="18.75" thickBot="1" x14ac:dyDescent="0.25">
      <c r="A8" s="8"/>
      <c r="B8" s="8"/>
      <c r="C8" s="8"/>
      <c r="D8" s="8"/>
      <c r="E8" s="8"/>
      <c r="F8" s="8"/>
      <c r="G8" s="8"/>
      <c r="H8" s="8"/>
    </row>
    <row r="9" spans="1:8" s="63" customFormat="1" ht="18.75" customHeight="1" thickBot="1" x14ac:dyDescent="0.3">
      <c r="A9" s="62" t="s">
        <v>4</v>
      </c>
      <c r="B9" s="228" t="s">
        <v>5</v>
      </c>
      <c r="C9" s="229"/>
      <c r="D9" s="229"/>
      <c r="E9" s="229"/>
      <c r="F9" s="229"/>
      <c r="G9" s="229"/>
      <c r="H9" s="229"/>
    </row>
    <row r="10" spans="1:8" s="197" customFormat="1" ht="18.75" customHeight="1" x14ac:dyDescent="0.25">
      <c r="A10" s="195"/>
      <c r="B10" s="196"/>
      <c r="C10" s="196"/>
      <c r="D10" s="196"/>
      <c r="E10" s="196"/>
      <c r="F10" s="196"/>
      <c r="G10" s="196"/>
      <c r="H10" s="196"/>
    </row>
    <row r="11" spans="1:8" ht="16.5" customHeight="1" thickBot="1" x14ac:dyDescent="0.25">
      <c r="A11" s="189" t="s">
        <v>2194</v>
      </c>
      <c r="B11" s="190"/>
      <c r="C11" s="191"/>
      <c r="D11" s="191"/>
      <c r="E11" s="192"/>
      <c r="F11" s="193"/>
      <c r="G11" s="191"/>
      <c r="H11" s="194"/>
    </row>
    <row r="12" spans="1:8" s="188" customFormat="1" ht="13.5" thickBot="1" x14ac:dyDescent="0.3">
      <c r="A12" s="184" t="s">
        <v>6</v>
      </c>
      <c r="B12" s="185" t="s">
        <v>7</v>
      </c>
      <c r="C12" s="186" t="s">
        <v>8</v>
      </c>
      <c r="D12" s="186" t="s">
        <v>9</v>
      </c>
      <c r="E12" s="185" t="s">
        <v>10</v>
      </c>
      <c r="F12" s="186" t="s">
        <v>11</v>
      </c>
      <c r="G12" s="186" t="s">
        <v>12</v>
      </c>
      <c r="H12" s="187" t="s">
        <v>13</v>
      </c>
    </row>
    <row r="13" spans="1:8" s="6" customFormat="1" ht="12.75" x14ac:dyDescent="0.25">
      <c r="A13" s="67">
        <v>1</v>
      </c>
      <c r="B13" s="68" t="s">
        <v>14</v>
      </c>
      <c r="C13" s="67" t="s">
        <v>15</v>
      </c>
      <c r="D13" s="67" t="s">
        <v>16</v>
      </c>
      <c r="E13" s="69"/>
      <c r="F13" s="67" t="s">
        <v>17</v>
      </c>
      <c r="G13" s="70"/>
      <c r="H13" s="71" t="s">
        <v>18</v>
      </c>
    </row>
    <row r="14" spans="1:8" s="6" customFormat="1" ht="38.25" x14ac:dyDescent="0.25">
      <c r="A14" s="72">
        <v>2</v>
      </c>
      <c r="B14" s="73" t="s">
        <v>19</v>
      </c>
      <c r="C14" s="72" t="s">
        <v>20</v>
      </c>
      <c r="D14" s="72">
        <v>11</v>
      </c>
      <c r="E14" s="74" t="s">
        <v>21</v>
      </c>
      <c r="F14" s="72" t="s">
        <v>21</v>
      </c>
      <c r="G14" s="75">
        <v>47641643874</v>
      </c>
      <c r="H14" s="76" t="s">
        <v>22</v>
      </c>
    </row>
    <row r="15" spans="1:8" s="6" customFormat="1" ht="38.25" x14ac:dyDescent="0.25">
      <c r="A15" s="72">
        <v>3</v>
      </c>
      <c r="B15" s="73" t="s">
        <v>23</v>
      </c>
      <c r="C15" s="72" t="s">
        <v>20</v>
      </c>
      <c r="D15" s="72">
        <v>4</v>
      </c>
      <c r="E15" s="74" t="s">
        <v>21</v>
      </c>
      <c r="F15" s="72" t="s">
        <v>21</v>
      </c>
      <c r="G15" s="75">
        <v>2111</v>
      </c>
      <c r="H15" s="76" t="s">
        <v>24</v>
      </c>
    </row>
    <row r="16" spans="1:8" s="6" customFormat="1" ht="114.75" x14ac:dyDescent="0.25">
      <c r="A16" s="72">
        <v>4</v>
      </c>
      <c r="B16" s="73" t="s">
        <v>25</v>
      </c>
      <c r="C16" s="72" t="s">
        <v>15</v>
      </c>
      <c r="D16" s="72">
        <v>3</v>
      </c>
      <c r="E16" s="74" t="s">
        <v>26</v>
      </c>
      <c r="F16" s="72" t="s">
        <v>27</v>
      </c>
      <c r="G16" s="75" t="s">
        <v>28</v>
      </c>
      <c r="H16" s="76" t="s">
        <v>29</v>
      </c>
    </row>
    <row r="17" spans="1:8" s="6" customFormat="1" ht="38.25" x14ac:dyDescent="0.25">
      <c r="A17" s="72">
        <v>5</v>
      </c>
      <c r="B17" s="73" t="s">
        <v>30</v>
      </c>
      <c r="C17" s="72" t="s">
        <v>20</v>
      </c>
      <c r="D17" s="72">
        <v>2</v>
      </c>
      <c r="E17" s="74" t="s">
        <v>26</v>
      </c>
      <c r="F17" s="72" t="s">
        <v>21</v>
      </c>
      <c r="G17" s="75">
        <v>-2</v>
      </c>
      <c r="H17" s="76" t="s">
        <v>31</v>
      </c>
    </row>
    <row r="18" spans="1:8" s="6" customFormat="1" ht="63.75" x14ac:dyDescent="0.25">
      <c r="A18" s="72">
        <v>6</v>
      </c>
      <c r="B18" s="73" t="s">
        <v>32</v>
      </c>
      <c r="C18" s="72" t="s">
        <v>15</v>
      </c>
      <c r="D18" s="72">
        <v>1</v>
      </c>
      <c r="E18" s="74" t="s">
        <v>21</v>
      </c>
      <c r="F18" s="72" t="s">
        <v>27</v>
      </c>
      <c r="G18" s="75" t="s">
        <v>33</v>
      </c>
      <c r="H18" s="76" t="s">
        <v>34</v>
      </c>
    </row>
    <row r="19" spans="1:8" s="6" customFormat="1" ht="38.25" x14ac:dyDescent="0.25">
      <c r="A19" s="72">
        <v>7</v>
      </c>
      <c r="B19" s="73" t="s">
        <v>35</v>
      </c>
      <c r="C19" s="72" t="s">
        <v>15</v>
      </c>
      <c r="D19" s="72">
        <v>1</v>
      </c>
      <c r="E19" s="74" t="s">
        <v>36</v>
      </c>
      <c r="F19" s="72" t="s">
        <v>27</v>
      </c>
      <c r="G19" s="75" t="s">
        <v>37</v>
      </c>
      <c r="H19" s="76" t="s">
        <v>2848</v>
      </c>
    </row>
    <row r="20" spans="1:8" s="6" customFormat="1" ht="51" x14ac:dyDescent="0.25">
      <c r="A20" s="72">
        <v>8</v>
      </c>
      <c r="B20" s="73" t="s">
        <v>38</v>
      </c>
      <c r="C20" s="72" t="s">
        <v>15</v>
      </c>
      <c r="D20" s="72">
        <v>2</v>
      </c>
      <c r="E20" s="74" t="s">
        <v>21</v>
      </c>
      <c r="F20" s="72" t="s">
        <v>27</v>
      </c>
      <c r="G20" s="75" t="s">
        <v>39</v>
      </c>
      <c r="H20" s="76" t="s">
        <v>40</v>
      </c>
    </row>
    <row r="21" spans="1:8" s="6" customFormat="1" ht="51" x14ac:dyDescent="0.25">
      <c r="A21" s="72">
        <v>9</v>
      </c>
      <c r="B21" s="73" t="s">
        <v>41</v>
      </c>
      <c r="C21" s="72" t="s">
        <v>15</v>
      </c>
      <c r="D21" s="72">
        <v>9</v>
      </c>
      <c r="E21" s="74" t="s">
        <v>21</v>
      </c>
      <c r="F21" s="72" t="s">
        <v>27</v>
      </c>
      <c r="G21" s="75" t="s">
        <v>42</v>
      </c>
      <c r="H21" s="76" t="s">
        <v>43</v>
      </c>
    </row>
    <row r="22" spans="1:8" s="6" customFormat="1" ht="25.5" x14ac:dyDescent="0.25">
      <c r="A22" s="72">
        <v>10</v>
      </c>
      <c r="B22" s="73" t="s">
        <v>44</v>
      </c>
      <c r="C22" s="72" t="s">
        <v>20</v>
      </c>
      <c r="D22" s="72">
        <v>4</v>
      </c>
      <c r="E22" s="74" t="s">
        <v>17</v>
      </c>
      <c r="F22" s="72" t="s">
        <v>21</v>
      </c>
      <c r="G22" s="75">
        <v>1978</v>
      </c>
      <c r="H22" s="76" t="s">
        <v>2193</v>
      </c>
    </row>
    <row r="23" spans="1:8" s="6" customFormat="1" ht="38.25" x14ac:dyDescent="0.25">
      <c r="A23" s="72">
        <v>11</v>
      </c>
      <c r="B23" s="73" t="s">
        <v>45</v>
      </c>
      <c r="C23" s="72" t="s">
        <v>20</v>
      </c>
      <c r="D23" s="72">
        <v>4</v>
      </c>
      <c r="E23" s="74" t="s">
        <v>17</v>
      </c>
      <c r="F23" s="72" t="s">
        <v>21</v>
      </c>
      <c r="G23" s="75">
        <v>2001</v>
      </c>
      <c r="H23" s="76" t="s">
        <v>2192</v>
      </c>
    </row>
    <row r="24" spans="1:8" s="6" customFormat="1" ht="25.5" x14ac:dyDescent="0.25">
      <c r="A24" s="72">
        <v>12</v>
      </c>
      <c r="B24" s="73" t="s">
        <v>46</v>
      </c>
      <c r="C24" s="72" t="s">
        <v>20</v>
      </c>
      <c r="D24" s="72">
        <v>2</v>
      </c>
      <c r="E24" s="74" t="s">
        <v>21</v>
      </c>
      <c r="F24" s="72" t="s">
        <v>21</v>
      </c>
      <c r="G24" s="75">
        <v>77</v>
      </c>
      <c r="H24" s="76" t="s">
        <v>47</v>
      </c>
    </row>
    <row r="25" spans="1:8" s="6" customFormat="1" ht="25.5" x14ac:dyDescent="0.25">
      <c r="A25" s="72">
        <v>13</v>
      </c>
      <c r="B25" s="73" t="s">
        <v>48</v>
      </c>
      <c r="C25" s="72" t="s">
        <v>20</v>
      </c>
      <c r="D25" s="72">
        <v>4</v>
      </c>
      <c r="E25" s="74" t="s">
        <v>17</v>
      </c>
      <c r="F25" s="72" t="s">
        <v>21</v>
      </c>
      <c r="G25" s="77">
        <v>11</v>
      </c>
      <c r="H25" s="76" t="s">
        <v>49</v>
      </c>
    </row>
    <row r="26" spans="1:8" s="6" customFormat="1" ht="25.5" x14ac:dyDescent="0.25">
      <c r="A26" s="72">
        <v>14</v>
      </c>
      <c r="B26" s="73" t="s">
        <v>50</v>
      </c>
      <c r="C26" s="72" t="s">
        <v>51</v>
      </c>
      <c r="D26" s="72" t="s">
        <v>16</v>
      </c>
      <c r="E26" s="74" t="s">
        <v>21</v>
      </c>
      <c r="F26" s="72" t="s">
        <v>21</v>
      </c>
      <c r="G26" s="75">
        <v>76</v>
      </c>
      <c r="H26" s="76" t="str">
        <f>"The number of ordinary hours for employee per "&amp;LOWER(G5)&amp;". 
 - This information is used to calculate annualised totals for part-time employees."</f>
        <v>The number of ordinary hours for employee per fortnight. 
 - This information is used to calculate annualised totals for part-time employees.</v>
      </c>
    </row>
    <row r="27" spans="1:8" s="6" customFormat="1" ht="25.5" x14ac:dyDescent="0.25">
      <c r="A27" s="72">
        <v>15</v>
      </c>
      <c r="B27" s="73" t="s">
        <v>52</v>
      </c>
      <c r="C27" s="72" t="s">
        <v>53</v>
      </c>
      <c r="D27" s="72">
        <v>10</v>
      </c>
      <c r="E27" s="74" t="s">
        <v>21</v>
      </c>
      <c r="F27" s="72" t="s">
        <v>21</v>
      </c>
      <c r="G27" s="78">
        <v>33624</v>
      </c>
      <c r="H27" s="76" t="s">
        <v>2172</v>
      </c>
    </row>
    <row r="28" spans="1:8" s="6" customFormat="1" ht="12.75" x14ac:dyDescent="0.25">
      <c r="A28" s="72">
        <v>16</v>
      </c>
      <c r="B28" s="73" t="s">
        <v>54</v>
      </c>
      <c r="C28" s="72" t="s">
        <v>55</v>
      </c>
      <c r="D28" s="72" t="s">
        <v>56</v>
      </c>
      <c r="E28" s="74" t="s">
        <v>21</v>
      </c>
      <c r="F28" s="72" t="s">
        <v>21</v>
      </c>
      <c r="G28" s="78">
        <v>200000</v>
      </c>
      <c r="H28" s="76" t="s">
        <v>2180</v>
      </c>
    </row>
    <row r="29" spans="1:8" s="6" customFormat="1" ht="12.75" x14ac:dyDescent="0.25">
      <c r="A29" s="72">
        <v>17</v>
      </c>
      <c r="B29" s="73" t="s">
        <v>57</v>
      </c>
      <c r="C29" s="72" t="s">
        <v>55</v>
      </c>
      <c r="D29" s="72" t="s">
        <v>56</v>
      </c>
      <c r="E29" s="74" t="s">
        <v>21</v>
      </c>
      <c r="F29" s="72" t="s">
        <v>21</v>
      </c>
      <c r="G29" s="78">
        <v>130000</v>
      </c>
      <c r="H29" s="76" t="s">
        <v>2181</v>
      </c>
    </row>
    <row r="30" spans="1:8" s="6" customFormat="1" ht="25.5" x14ac:dyDescent="0.25">
      <c r="A30" s="72">
        <v>18</v>
      </c>
      <c r="B30" s="73" t="s">
        <v>58</v>
      </c>
      <c r="C30" s="72" t="s">
        <v>55</v>
      </c>
      <c r="D30" s="72" t="s">
        <v>56</v>
      </c>
      <c r="E30" s="74" t="s">
        <v>21</v>
      </c>
      <c r="F30" s="72" t="s">
        <v>21</v>
      </c>
      <c r="G30" s="78">
        <v>80000.66</v>
      </c>
      <c r="H30" s="76" t="s">
        <v>2182</v>
      </c>
    </row>
    <row r="31" spans="1:8" s="6" customFormat="1" ht="25.5" x14ac:dyDescent="0.25">
      <c r="A31" s="72">
        <v>19</v>
      </c>
      <c r="B31" s="73" t="s">
        <v>59</v>
      </c>
      <c r="C31" s="72" t="s">
        <v>55</v>
      </c>
      <c r="D31" s="72" t="s">
        <v>56</v>
      </c>
      <c r="E31" s="74" t="s">
        <v>21</v>
      </c>
      <c r="F31" s="72" t="s">
        <v>21</v>
      </c>
      <c r="G31" s="78">
        <v>1000</v>
      </c>
      <c r="H31" s="76" t="s">
        <v>2183</v>
      </c>
    </row>
    <row r="32" spans="1:8" s="6" customFormat="1" ht="25.5" x14ac:dyDescent="0.25">
      <c r="A32" s="72">
        <v>20</v>
      </c>
      <c r="B32" s="73" t="s">
        <v>60</v>
      </c>
      <c r="C32" s="72" t="s">
        <v>55</v>
      </c>
      <c r="D32" s="72" t="s">
        <v>56</v>
      </c>
      <c r="E32" s="74" t="s">
        <v>21</v>
      </c>
      <c r="F32" s="72" t="s">
        <v>21</v>
      </c>
      <c r="G32" s="78">
        <v>8000.19</v>
      </c>
      <c r="H32" s="76" t="s">
        <v>2184</v>
      </c>
    </row>
    <row r="33" spans="1:11" s="6" customFormat="1" ht="12.75" x14ac:dyDescent="0.25">
      <c r="A33" s="72">
        <v>21</v>
      </c>
      <c r="B33" s="73" t="s">
        <v>61</v>
      </c>
      <c r="C33" s="72" t="s">
        <v>55</v>
      </c>
      <c r="D33" s="72" t="s">
        <v>56</v>
      </c>
      <c r="E33" s="74" t="s">
        <v>21</v>
      </c>
      <c r="F33" s="72" t="s">
        <v>21</v>
      </c>
      <c r="G33" s="78">
        <v>100</v>
      </c>
      <c r="H33" s="76" t="s">
        <v>2185</v>
      </c>
    </row>
    <row r="34" spans="1:11" s="6" customFormat="1" ht="12.75" x14ac:dyDescent="0.25">
      <c r="A34" s="72">
        <v>22</v>
      </c>
      <c r="B34" s="73" t="s">
        <v>62</v>
      </c>
      <c r="C34" s="72" t="s">
        <v>55</v>
      </c>
      <c r="D34" s="72" t="s">
        <v>56</v>
      </c>
      <c r="E34" s="74" t="s">
        <v>21</v>
      </c>
      <c r="F34" s="72" t="s">
        <v>21</v>
      </c>
      <c r="G34" s="78">
        <v>125.1</v>
      </c>
      <c r="H34" s="76" t="s">
        <v>2186</v>
      </c>
    </row>
    <row r="35" spans="1:11" s="6" customFormat="1" ht="12.75" x14ac:dyDescent="0.25">
      <c r="A35" s="72">
        <v>23</v>
      </c>
      <c r="B35" s="73" t="s">
        <v>63</v>
      </c>
      <c r="C35" s="72" t="s">
        <v>55</v>
      </c>
      <c r="D35" s="72" t="s">
        <v>56</v>
      </c>
      <c r="E35" s="74" t="s">
        <v>21</v>
      </c>
      <c r="F35" s="72" t="s">
        <v>21</v>
      </c>
      <c r="G35" s="78">
        <v>1000</v>
      </c>
      <c r="H35" s="76" t="s">
        <v>2187</v>
      </c>
    </row>
    <row r="36" spans="1:11" s="6" customFormat="1" ht="25.5" x14ac:dyDescent="0.25">
      <c r="A36" s="72">
        <v>24</v>
      </c>
      <c r="B36" s="73" t="s">
        <v>64</v>
      </c>
      <c r="C36" s="72" t="s">
        <v>55</v>
      </c>
      <c r="D36" s="72" t="s">
        <v>56</v>
      </c>
      <c r="E36" s="74" t="s">
        <v>21</v>
      </c>
      <c r="F36" s="72" t="s">
        <v>65</v>
      </c>
      <c r="G36" s="78">
        <v>78000</v>
      </c>
      <c r="H36" s="61" t="s">
        <v>2188</v>
      </c>
    </row>
    <row r="37" spans="1:11" s="6" customFormat="1" ht="25.5" x14ac:dyDescent="0.25">
      <c r="A37" s="72">
        <v>25</v>
      </c>
      <c r="B37" s="73" t="s">
        <v>66</v>
      </c>
      <c r="C37" s="72" t="s">
        <v>55</v>
      </c>
      <c r="D37" s="72" t="s">
        <v>56</v>
      </c>
      <c r="E37" s="74" t="s">
        <v>21</v>
      </c>
      <c r="F37" s="72" t="s">
        <v>65</v>
      </c>
      <c r="G37" s="78">
        <v>120000</v>
      </c>
      <c r="H37" s="76" t="s">
        <v>2189</v>
      </c>
    </row>
    <row r="38" spans="1:11" s="6" customFormat="1" ht="25.5" x14ac:dyDescent="0.25">
      <c r="A38" s="72">
        <v>26</v>
      </c>
      <c r="B38" s="73" t="s">
        <v>67</v>
      </c>
      <c r="C38" s="72" t="s">
        <v>55</v>
      </c>
      <c r="D38" s="72" t="s">
        <v>56</v>
      </c>
      <c r="E38" s="74" t="s">
        <v>21</v>
      </c>
      <c r="F38" s="72" t="s">
        <v>65</v>
      </c>
      <c r="G38" s="78">
        <v>12000</v>
      </c>
      <c r="H38" s="76" t="s">
        <v>2190</v>
      </c>
    </row>
    <row r="39" spans="1:11" s="6" customFormat="1" ht="38.25" x14ac:dyDescent="0.25">
      <c r="A39" s="72">
        <v>27</v>
      </c>
      <c r="B39" s="73" t="s">
        <v>68</v>
      </c>
      <c r="C39" s="72" t="s">
        <v>55</v>
      </c>
      <c r="D39" s="72" t="s">
        <v>56</v>
      </c>
      <c r="E39" s="74" t="s">
        <v>21</v>
      </c>
      <c r="F39" s="72" t="s">
        <v>65</v>
      </c>
      <c r="G39" s="78">
        <v>5000</v>
      </c>
      <c r="H39" s="76" t="s">
        <v>2191</v>
      </c>
    </row>
    <row r="40" spans="1:11" s="6" customFormat="1" ht="38.25" x14ac:dyDescent="0.25">
      <c r="A40" s="72">
        <v>28</v>
      </c>
      <c r="B40" s="73" t="s">
        <v>69</v>
      </c>
      <c r="C40" s="72" t="s">
        <v>55</v>
      </c>
      <c r="D40" s="72" t="s">
        <v>56</v>
      </c>
      <c r="E40" s="74" t="s">
        <v>21</v>
      </c>
      <c r="F40" s="72" t="s">
        <v>65</v>
      </c>
      <c r="G40" s="78">
        <v>65000</v>
      </c>
      <c r="H40" s="76" t="s">
        <v>70</v>
      </c>
    </row>
    <row r="41" spans="1:11" hidden="1" x14ac:dyDescent="0.2">
      <c r="K41" s="6"/>
    </row>
  </sheetData>
  <mergeCells count="7">
    <mergeCell ref="B9:H9"/>
    <mergeCell ref="D3:E3"/>
    <mergeCell ref="D5:E5"/>
    <mergeCell ref="A1:H1"/>
    <mergeCell ref="A7:H7"/>
    <mergeCell ref="A3:C3"/>
    <mergeCell ref="A5:C5"/>
  </mergeCells>
  <conditionalFormatting sqref="D3">
    <cfRule type="containsBlanks" dxfId="127" priority="2">
      <formula>LEN(TRIM(D3))=0</formula>
    </cfRule>
  </conditionalFormatting>
  <conditionalFormatting sqref="G5">
    <cfRule type="containsBlanks" dxfId="126" priority="1">
      <formula>LEN(TRIM(G5))=0</formula>
    </cfRule>
  </conditionalFormatting>
  <dataValidations count="2">
    <dataValidation type="list" showInputMessage="1" showErrorMessage="1" sqref="H6">
      <formula1>"Day, Week, Fortnight, Quarter, Year"</formula1>
    </dataValidation>
    <dataValidation type="list" showInputMessage="1" showErrorMessage="1" sqref="G5">
      <formula1>"Day, Week, Fortnight, Month, Quarter, Year"</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tint="-9.9978637043366805E-2"/>
  </sheetPr>
  <dimension ref="A1:K509"/>
  <sheetViews>
    <sheetView topLeftCell="B4" workbookViewId="0">
      <selection activeCell="B1" sqref="B1"/>
    </sheetView>
  </sheetViews>
  <sheetFormatPr defaultColWidth="0" defaultRowHeight="15" zeroHeight="1" x14ac:dyDescent="0.25"/>
  <cols>
    <col min="1" max="1" width="12.5703125" hidden="1" customWidth="1"/>
    <col min="2" max="2" width="9.7109375" bestFit="1" customWidth="1"/>
    <col min="3" max="3" width="20.140625" bestFit="1" customWidth="1"/>
    <col min="4" max="4" width="7.7109375" bestFit="1" customWidth="1"/>
    <col min="5" max="5" width="7.5703125" bestFit="1" customWidth="1"/>
    <col min="6" max="6" width="21.42578125" bestFit="1" customWidth="1"/>
    <col min="7" max="7" width="21.140625" bestFit="1" customWidth="1"/>
    <col min="8" max="8" width="19.5703125" bestFit="1" customWidth="1"/>
    <col min="9" max="11" width="25.28515625" customWidth="1"/>
    <col min="12" max="16384" width="25.28515625" hidden="1"/>
  </cols>
  <sheetData>
    <row r="1" spans="2:11" x14ac:dyDescent="0.25"/>
    <row r="2" spans="2:11" s="80" customFormat="1" x14ac:dyDescent="0.25">
      <c r="B2" s="93" t="s">
        <v>2127</v>
      </c>
      <c r="C2" s="94" t="s">
        <v>2128</v>
      </c>
      <c r="D2" s="94" t="s">
        <v>32</v>
      </c>
      <c r="E2" s="94" t="s">
        <v>2129</v>
      </c>
      <c r="F2" s="94" t="s">
        <v>2141</v>
      </c>
      <c r="G2" s="94" t="s">
        <v>35</v>
      </c>
      <c r="H2" s="94" t="s">
        <v>38</v>
      </c>
      <c r="I2" s="95" t="s">
        <v>2142</v>
      </c>
      <c r="J2" s="95" t="s">
        <v>2143</v>
      </c>
      <c r="K2" s="95" t="s">
        <v>48</v>
      </c>
    </row>
    <row r="3" spans="2:11" x14ac:dyDescent="0.25">
      <c r="B3" s="96" t="s">
        <v>2130</v>
      </c>
      <c r="C3" s="96" t="s">
        <v>42</v>
      </c>
      <c r="D3" s="96" t="s">
        <v>33</v>
      </c>
      <c r="E3" s="97" t="s">
        <v>21</v>
      </c>
      <c r="F3" s="98">
        <v>1</v>
      </c>
      <c r="G3" s="96" t="s">
        <v>37</v>
      </c>
      <c r="H3" s="96" t="s">
        <v>2131</v>
      </c>
      <c r="I3" s="219" t="s">
        <v>2198</v>
      </c>
      <c r="J3" s="99" t="s">
        <v>584</v>
      </c>
      <c r="K3" s="100" t="s">
        <v>588</v>
      </c>
    </row>
    <row r="4" spans="2:11" x14ac:dyDescent="0.25">
      <c r="B4" s="96" t="s">
        <v>2132</v>
      </c>
      <c r="C4" s="96" t="s">
        <v>2133</v>
      </c>
      <c r="D4" s="96" t="s">
        <v>1779</v>
      </c>
      <c r="E4" s="97" t="s">
        <v>17</v>
      </c>
      <c r="F4" s="98">
        <v>0</v>
      </c>
      <c r="G4" s="96" t="s">
        <v>582</v>
      </c>
      <c r="H4" s="96" t="s">
        <v>2134</v>
      </c>
      <c r="I4" s="219" t="s">
        <v>2199</v>
      </c>
      <c r="J4" s="99" t="s">
        <v>670</v>
      </c>
      <c r="K4" s="100" t="s">
        <v>590</v>
      </c>
    </row>
    <row r="5" spans="2:11" x14ac:dyDescent="0.25">
      <c r="B5" s="96" t="s">
        <v>2135</v>
      </c>
      <c r="C5" s="96" t="s">
        <v>2136</v>
      </c>
      <c r="D5" s="96" t="s">
        <v>2137</v>
      </c>
      <c r="E5" s="96"/>
      <c r="F5" s="98">
        <v>-1</v>
      </c>
      <c r="G5" s="97"/>
      <c r="H5" s="96" t="s">
        <v>39</v>
      </c>
      <c r="I5" s="219" t="s">
        <v>588</v>
      </c>
      <c r="J5" s="99" t="s">
        <v>679</v>
      </c>
      <c r="K5" s="100" t="s">
        <v>592</v>
      </c>
    </row>
    <row r="6" spans="2:11" x14ac:dyDescent="0.25">
      <c r="B6" s="96" t="s">
        <v>2138</v>
      </c>
      <c r="C6" s="96"/>
      <c r="D6" s="97"/>
      <c r="E6" s="96"/>
      <c r="F6" s="98">
        <v>-2</v>
      </c>
      <c r="G6" s="97"/>
      <c r="H6" s="97"/>
      <c r="I6" s="219" t="s">
        <v>773</v>
      </c>
      <c r="J6" s="99" t="s">
        <v>686</v>
      </c>
      <c r="K6" s="100" t="s">
        <v>594</v>
      </c>
    </row>
    <row r="7" spans="2:11" x14ac:dyDescent="0.25">
      <c r="B7" s="96" t="s">
        <v>28</v>
      </c>
      <c r="C7" s="96"/>
      <c r="D7" s="97"/>
      <c r="E7" s="96"/>
      <c r="F7" s="98">
        <v>-3</v>
      </c>
      <c r="G7" s="97"/>
      <c r="H7" s="97"/>
      <c r="I7" s="219" t="s">
        <v>775</v>
      </c>
      <c r="J7" s="99" t="s">
        <v>703</v>
      </c>
      <c r="K7" s="100" t="s">
        <v>596</v>
      </c>
    </row>
    <row r="8" spans="2:11" x14ac:dyDescent="0.25">
      <c r="B8" s="96" t="s">
        <v>2139</v>
      </c>
      <c r="C8" s="96"/>
      <c r="D8" s="97"/>
      <c r="E8" s="96"/>
      <c r="F8" s="98">
        <v>-4</v>
      </c>
      <c r="G8" s="97"/>
      <c r="H8" s="97"/>
      <c r="I8" s="219" t="s">
        <v>777</v>
      </c>
      <c r="J8" s="99" t="s">
        <v>718</v>
      </c>
      <c r="K8" s="100" t="s">
        <v>600</v>
      </c>
    </row>
    <row r="9" spans="2:11" x14ac:dyDescent="0.25">
      <c r="B9" s="96" t="s">
        <v>2140</v>
      </c>
      <c r="C9" s="96"/>
      <c r="D9" s="97"/>
      <c r="E9" s="96"/>
      <c r="F9" s="98">
        <v>-5</v>
      </c>
      <c r="G9" s="97"/>
      <c r="H9" s="97"/>
      <c r="I9" s="219" t="s">
        <v>2203</v>
      </c>
      <c r="J9" s="99" t="s">
        <v>722</v>
      </c>
      <c r="K9" s="100" t="s">
        <v>602</v>
      </c>
    </row>
    <row r="10" spans="2:11" x14ac:dyDescent="0.25">
      <c r="B10" s="96"/>
      <c r="C10" s="96"/>
      <c r="D10" s="97"/>
      <c r="E10" s="96"/>
      <c r="F10" s="98">
        <v>-6</v>
      </c>
      <c r="G10" s="97"/>
      <c r="H10" s="97"/>
      <c r="I10" s="219" t="s">
        <v>600</v>
      </c>
      <c r="J10" s="99" t="s">
        <v>726</v>
      </c>
      <c r="K10" s="100" t="s">
        <v>604</v>
      </c>
    </row>
    <row r="11" spans="2:11" x14ac:dyDescent="0.25">
      <c r="B11" s="97"/>
      <c r="C11" s="96"/>
      <c r="D11" s="97"/>
      <c r="E11" s="96"/>
      <c r="F11" s="98">
        <v>-7</v>
      </c>
      <c r="G11" s="97"/>
      <c r="H11" s="97"/>
      <c r="I11" s="219" t="s">
        <v>830</v>
      </c>
      <c r="J11" s="99" t="s">
        <v>745</v>
      </c>
      <c r="K11" s="100" t="s">
        <v>608</v>
      </c>
    </row>
    <row r="12" spans="2:11" x14ac:dyDescent="0.25">
      <c r="B12" s="97"/>
      <c r="C12" s="96"/>
      <c r="D12" s="97"/>
      <c r="E12" s="96"/>
      <c r="F12" s="98">
        <v>-8</v>
      </c>
      <c r="G12" s="97"/>
      <c r="H12" s="97"/>
      <c r="I12" s="219" t="s">
        <v>832</v>
      </c>
      <c r="J12" s="99" t="s">
        <v>756</v>
      </c>
      <c r="K12" s="100" t="s">
        <v>610</v>
      </c>
    </row>
    <row r="13" spans="2:11" x14ac:dyDescent="0.25">
      <c r="B13" s="97"/>
      <c r="C13" s="96"/>
      <c r="D13" s="97"/>
      <c r="E13" s="96"/>
      <c r="F13" s="98">
        <v>-9</v>
      </c>
      <c r="G13" s="97"/>
      <c r="H13" s="97"/>
      <c r="I13" s="219" t="s">
        <v>834</v>
      </c>
      <c r="J13" s="99" t="s">
        <v>769</v>
      </c>
      <c r="K13" s="100" t="s">
        <v>612</v>
      </c>
    </row>
    <row r="14" spans="2:11" x14ac:dyDescent="0.25">
      <c r="B14" s="97"/>
      <c r="C14" s="96"/>
      <c r="D14" s="96"/>
      <c r="E14" s="96"/>
      <c r="F14" s="98">
        <v>-10</v>
      </c>
      <c r="G14" s="97"/>
      <c r="H14" s="97"/>
      <c r="I14" s="219" t="s">
        <v>836</v>
      </c>
      <c r="J14" s="99" t="s">
        <v>826</v>
      </c>
      <c r="K14" s="100" t="s">
        <v>614</v>
      </c>
    </row>
    <row r="15" spans="2:11" x14ac:dyDescent="0.25">
      <c r="B15" s="97"/>
      <c r="C15" s="98"/>
      <c r="D15" s="97"/>
      <c r="E15" s="98"/>
      <c r="F15" s="98">
        <v>-11</v>
      </c>
      <c r="G15" s="97"/>
      <c r="H15" s="97"/>
      <c r="I15" s="219" t="s">
        <v>2206</v>
      </c>
      <c r="J15" s="99" t="s">
        <v>841</v>
      </c>
      <c r="K15" s="100" t="s">
        <v>616</v>
      </c>
    </row>
    <row r="16" spans="2:11" x14ac:dyDescent="0.25">
      <c r="B16" s="96"/>
      <c r="C16" s="98"/>
      <c r="D16" s="97"/>
      <c r="E16" s="98"/>
      <c r="F16" s="98">
        <v>-12</v>
      </c>
      <c r="G16" s="97"/>
      <c r="H16" s="97"/>
      <c r="I16" s="219" t="s">
        <v>608</v>
      </c>
      <c r="J16" s="99" t="s">
        <v>873</v>
      </c>
      <c r="K16" s="100" t="s">
        <v>618</v>
      </c>
    </row>
    <row r="17" spans="2:11" x14ac:dyDescent="0.25">
      <c r="B17" s="96"/>
      <c r="C17" s="98"/>
      <c r="D17" s="97"/>
      <c r="E17" s="98"/>
      <c r="F17" s="98">
        <v>-13</v>
      </c>
      <c r="G17" s="97"/>
      <c r="H17" s="97"/>
      <c r="I17" s="219" t="s">
        <v>845</v>
      </c>
      <c r="J17" s="99" t="s">
        <v>895</v>
      </c>
      <c r="K17" s="100" t="s">
        <v>620</v>
      </c>
    </row>
    <row r="18" spans="2:11" x14ac:dyDescent="0.25">
      <c r="B18" s="96"/>
      <c r="C18" s="98"/>
      <c r="D18" s="97"/>
      <c r="E18" s="98"/>
      <c r="F18" s="98">
        <v>-14</v>
      </c>
      <c r="G18" s="97"/>
      <c r="H18" s="97"/>
      <c r="I18" s="219" t="s">
        <v>610</v>
      </c>
      <c r="J18" s="99" t="s">
        <v>912</v>
      </c>
      <c r="K18" s="100" t="s">
        <v>622</v>
      </c>
    </row>
    <row r="19" spans="2:11" x14ac:dyDescent="0.25">
      <c r="B19" s="98"/>
      <c r="C19" s="98"/>
      <c r="D19" s="97"/>
      <c r="E19" s="98"/>
      <c r="F19" s="98">
        <v>-15</v>
      </c>
      <c r="G19" s="97"/>
      <c r="H19" s="97"/>
      <c r="I19" s="219" t="s">
        <v>2208</v>
      </c>
      <c r="J19" s="99" t="s">
        <v>923</v>
      </c>
      <c r="K19" s="100" t="s">
        <v>626</v>
      </c>
    </row>
    <row r="20" spans="2:11" x14ac:dyDescent="0.25">
      <c r="B20" s="98"/>
      <c r="C20" s="98"/>
      <c r="D20" s="98"/>
      <c r="E20" s="98"/>
      <c r="F20" s="97"/>
      <c r="G20" s="97"/>
      <c r="H20" s="97"/>
      <c r="I20" s="219" t="s">
        <v>2209</v>
      </c>
      <c r="J20" s="99" t="s">
        <v>930</v>
      </c>
      <c r="K20" s="100" t="s">
        <v>628</v>
      </c>
    </row>
    <row r="21" spans="2:11" x14ac:dyDescent="0.25">
      <c r="B21" s="97"/>
      <c r="C21" s="98"/>
      <c r="D21" s="98"/>
      <c r="E21" s="98"/>
      <c r="F21" s="97"/>
      <c r="G21" s="97"/>
      <c r="H21" s="97"/>
      <c r="I21" s="219" t="s">
        <v>2210</v>
      </c>
      <c r="J21" s="99" t="s">
        <v>972</v>
      </c>
      <c r="K21" s="100" t="s">
        <v>630</v>
      </c>
    </row>
    <row r="22" spans="2:11" x14ac:dyDescent="0.25">
      <c r="B22" s="97"/>
      <c r="C22" s="98"/>
      <c r="D22" s="98"/>
      <c r="E22" s="98"/>
      <c r="F22" s="98"/>
      <c r="G22" s="97"/>
      <c r="H22" s="97"/>
      <c r="I22" s="219" t="s">
        <v>2211</v>
      </c>
      <c r="J22" s="99" t="s">
        <v>993</v>
      </c>
      <c r="K22" s="100" t="s">
        <v>632</v>
      </c>
    </row>
    <row r="23" spans="2:11" x14ac:dyDescent="0.25">
      <c r="B23" s="97"/>
      <c r="C23" s="97"/>
      <c r="D23" s="97"/>
      <c r="E23" s="97"/>
      <c r="F23" s="97"/>
      <c r="G23" s="97"/>
      <c r="H23" s="97"/>
      <c r="I23" s="219" t="s">
        <v>2213</v>
      </c>
      <c r="J23" s="99" t="s">
        <v>1017</v>
      </c>
      <c r="K23" s="100" t="s">
        <v>634</v>
      </c>
    </row>
    <row r="24" spans="2:11" x14ac:dyDescent="0.25">
      <c r="B24" s="97"/>
      <c r="C24" s="97"/>
      <c r="D24" s="97"/>
      <c r="E24" s="97"/>
      <c r="F24" s="97"/>
      <c r="G24" s="97"/>
      <c r="H24" s="97"/>
      <c r="I24" s="219" t="s">
        <v>612</v>
      </c>
      <c r="J24" s="99" t="s">
        <v>1047</v>
      </c>
      <c r="K24" s="100" t="s">
        <v>636</v>
      </c>
    </row>
    <row r="25" spans="2:11" x14ac:dyDescent="0.25">
      <c r="B25" s="97"/>
      <c r="C25" s="97"/>
      <c r="D25" s="97"/>
      <c r="E25" s="97"/>
      <c r="F25" s="97"/>
      <c r="G25" s="97"/>
      <c r="H25" s="97"/>
      <c r="I25" s="219" t="s">
        <v>856</v>
      </c>
      <c r="J25" s="99" t="s">
        <v>1084</v>
      </c>
      <c r="K25" s="100" t="s">
        <v>638</v>
      </c>
    </row>
    <row r="26" spans="2:11" x14ac:dyDescent="0.25">
      <c r="B26" s="97"/>
      <c r="C26" s="97"/>
      <c r="D26" s="97"/>
      <c r="E26" s="97"/>
      <c r="F26" s="97"/>
      <c r="G26" s="97"/>
      <c r="H26" s="97"/>
      <c r="I26" s="219" t="s">
        <v>858</v>
      </c>
      <c r="J26" s="99" t="s">
        <v>1108</v>
      </c>
      <c r="K26" s="100" t="s">
        <v>642</v>
      </c>
    </row>
    <row r="27" spans="2:11" x14ac:dyDescent="0.25">
      <c r="B27" s="101"/>
      <c r="C27" s="97"/>
      <c r="D27" s="97"/>
      <c r="E27" s="97"/>
      <c r="F27" s="97"/>
      <c r="G27" s="97"/>
      <c r="H27" s="97"/>
      <c r="I27" s="219" t="s">
        <v>860</v>
      </c>
      <c r="J27" s="99" t="s">
        <v>1162</v>
      </c>
      <c r="K27" s="100" t="s">
        <v>644</v>
      </c>
    </row>
    <row r="28" spans="2:11" x14ac:dyDescent="0.25">
      <c r="B28" s="96"/>
      <c r="C28" s="97"/>
      <c r="D28" s="97"/>
      <c r="E28" s="97"/>
      <c r="F28" s="97"/>
      <c r="G28" s="97"/>
      <c r="H28" s="97"/>
      <c r="I28" s="219" t="s">
        <v>862</v>
      </c>
      <c r="J28" s="99" t="s">
        <v>1184</v>
      </c>
      <c r="K28" s="100" t="s">
        <v>646</v>
      </c>
    </row>
    <row r="29" spans="2:11" x14ac:dyDescent="0.25">
      <c r="B29" s="96"/>
      <c r="C29" s="97"/>
      <c r="D29" s="97"/>
      <c r="E29" s="97"/>
      <c r="F29" s="97"/>
      <c r="G29" s="97"/>
      <c r="H29" s="97"/>
      <c r="I29" s="219" t="s">
        <v>2217</v>
      </c>
      <c r="J29" s="99" t="s">
        <v>1203</v>
      </c>
      <c r="K29" s="100" t="s">
        <v>650</v>
      </c>
    </row>
    <row r="30" spans="2:11" x14ac:dyDescent="0.25">
      <c r="B30" s="97"/>
      <c r="C30" s="97"/>
      <c r="D30" s="97"/>
      <c r="E30" s="97"/>
      <c r="F30" s="97"/>
      <c r="G30" s="97"/>
      <c r="H30" s="97"/>
      <c r="I30" s="219" t="s">
        <v>2218</v>
      </c>
      <c r="J30" s="99" t="s">
        <v>1207</v>
      </c>
      <c r="K30" s="100" t="s">
        <v>653</v>
      </c>
    </row>
    <row r="31" spans="2:11" x14ac:dyDescent="0.25">
      <c r="B31" s="97"/>
      <c r="C31" s="97"/>
      <c r="D31" s="97"/>
      <c r="E31" s="97"/>
      <c r="F31" s="97"/>
      <c r="G31" s="97"/>
      <c r="H31" s="97"/>
      <c r="I31" s="219" t="s">
        <v>614</v>
      </c>
      <c r="J31" s="99" t="s">
        <v>1214</v>
      </c>
      <c r="K31" s="100" t="s">
        <v>655</v>
      </c>
    </row>
    <row r="32" spans="2:11" x14ac:dyDescent="0.25">
      <c r="B32" s="97"/>
      <c r="C32" s="97"/>
      <c r="D32" s="97"/>
      <c r="E32" s="97"/>
      <c r="F32" s="97"/>
      <c r="G32" s="97"/>
      <c r="H32" s="97"/>
      <c r="I32" s="219" t="s">
        <v>2221</v>
      </c>
      <c r="J32" s="99" t="s">
        <v>1230</v>
      </c>
      <c r="K32" s="100" t="s">
        <v>659</v>
      </c>
    </row>
    <row r="33" spans="2:11" x14ac:dyDescent="0.25">
      <c r="B33" s="97"/>
      <c r="C33" s="97"/>
      <c r="D33" s="97"/>
      <c r="E33" s="97"/>
      <c r="F33" s="97"/>
      <c r="G33" s="97"/>
      <c r="H33" s="97"/>
      <c r="I33" s="219" t="s">
        <v>2222</v>
      </c>
      <c r="J33" s="99" t="s">
        <v>1241</v>
      </c>
      <c r="K33" s="100" t="s">
        <v>662</v>
      </c>
    </row>
    <row r="34" spans="2:11" x14ac:dyDescent="0.25">
      <c r="B34" s="97"/>
      <c r="C34" s="97"/>
      <c r="D34" s="97"/>
      <c r="E34" s="97"/>
      <c r="F34" s="97"/>
      <c r="G34" s="97"/>
      <c r="H34" s="97"/>
      <c r="I34" s="219" t="s">
        <v>2224</v>
      </c>
      <c r="J34" s="99" t="s">
        <v>1248</v>
      </c>
      <c r="K34" s="100" t="s">
        <v>664</v>
      </c>
    </row>
    <row r="35" spans="2:11" x14ac:dyDescent="0.25">
      <c r="B35" s="97"/>
      <c r="C35" s="97"/>
      <c r="D35" s="97"/>
      <c r="E35" s="97"/>
      <c r="F35" s="97"/>
      <c r="G35" s="97"/>
      <c r="H35" s="97"/>
      <c r="I35" s="219" t="s">
        <v>2225</v>
      </c>
      <c r="J35" s="99" t="s">
        <v>1299</v>
      </c>
      <c r="K35" s="100" t="s">
        <v>666</v>
      </c>
    </row>
    <row r="36" spans="2:11" x14ac:dyDescent="0.25">
      <c r="B36" s="97"/>
      <c r="C36" s="97"/>
      <c r="D36" s="97"/>
      <c r="E36" s="97"/>
      <c r="F36" s="97"/>
      <c r="G36" s="97"/>
      <c r="H36" s="97"/>
      <c r="I36" s="219" t="s">
        <v>616</v>
      </c>
      <c r="J36" s="99" t="s">
        <v>1325</v>
      </c>
      <c r="K36" s="100" t="s">
        <v>668</v>
      </c>
    </row>
    <row r="37" spans="2:11" x14ac:dyDescent="0.25">
      <c r="B37" s="97"/>
      <c r="C37" s="97"/>
      <c r="D37" s="97"/>
      <c r="E37" s="97"/>
      <c r="F37" s="97"/>
      <c r="G37" s="97"/>
      <c r="H37" s="97"/>
      <c r="I37" s="219" t="s">
        <v>869</v>
      </c>
      <c r="J37" s="99" t="s">
        <v>1345</v>
      </c>
      <c r="K37" s="100" t="s">
        <v>673</v>
      </c>
    </row>
    <row r="38" spans="2:11" x14ac:dyDescent="0.25">
      <c r="B38" s="97"/>
      <c r="C38" s="97"/>
      <c r="D38" s="97"/>
      <c r="E38" s="97"/>
      <c r="F38" s="97"/>
      <c r="G38" s="97"/>
      <c r="H38" s="97"/>
      <c r="I38" s="219" t="s">
        <v>622</v>
      </c>
      <c r="J38" s="99" t="s">
        <v>1358</v>
      </c>
      <c r="K38" s="100" t="s">
        <v>675</v>
      </c>
    </row>
    <row r="39" spans="2:11" x14ac:dyDescent="0.25">
      <c r="B39" s="97"/>
      <c r="C39" s="97"/>
      <c r="D39" s="97"/>
      <c r="E39" s="97"/>
      <c r="F39" s="97"/>
      <c r="G39" s="97"/>
      <c r="H39" s="97"/>
      <c r="I39" s="219" t="s">
        <v>2227</v>
      </c>
      <c r="J39" s="99" t="s">
        <v>1375</v>
      </c>
      <c r="K39" s="100" t="s">
        <v>677</v>
      </c>
    </row>
    <row r="40" spans="2:11" x14ac:dyDescent="0.25">
      <c r="B40" s="97"/>
      <c r="C40" s="97"/>
      <c r="D40" s="97"/>
      <c r="E40" s="97"/>
      <c r="F40" s="97"/>
      <c r="G40" s="97"/>
      <c r="H40" s="97"/>
      <c r="I40" s="219" t="s">
        <v>2228</v>
      </c>
      <c r="J40" s="99" t="s">
        <v>1402</v>
      </c>
      <c r="K40" s="100" t="s">
        <v>682</v>
      </c>
    </row>
    <row r="41" spans="2:11" x14ac:dyDescent="0.25">
      <c r="B41" s="97"/>
      <c r="C41" s="97"/>
      <c r="D41" s="97"/>
      <c r="E41" s="97"/>
      <c r="F41" s="97"/>
      <c r="G41" s="97"/>
      <c r="H41" s="97"/>
      <c r="I41" s="219" t="s">
        <v>2230</v>
      </c>
      <c r="J41" s="99" t="s">
        <v>1407</v>
      </c>
      <c r="K41" s="100" t="s">
        <v>684</v>
      </c>
    </row>
    <row r="42" spans="2:11" x14ac:dyDescent="0.25">
      <c r="B42" s="97"/>
      <c r="C42" s="97"/>
      <c r="D42" s="97"/>
      <c r="E42" s="97"/>
      <c r="F42" s="97"/>
      <c r="G42" s="97"/>
      <c r="H42" s="97"/>
      <c r="I42" s="219" t="s">
        <v>2231</v>
      </c>
      <c r="J42" s="99" t="s">
        <v>1423</v>
      </c>
      <c r="K42" s="100" t="s">
        <v>690</v>
      </c>
    </row>
    <row r="43" spans="2:11" x14ac:dyDescent="0.25">
      <c r="B43" s="97"/>
      <c r="C43" s="97"/>
      <c r="D43" s="97"/>
      <c r="E43" s="97"/>
      <c r="F43" s="97"/>
      <c r="G43" s="97"/>
      <c r="H43" s="97"/>
      <c r="I43" s="219" t="s">
        <v>626</v>
      </c>
      <c r="J43" s="99" t="s">
        <v>1427</v>
      </c>
      <c r="K43" s="100" t="s">
        <v>692</v>
      </c>
    </row>
    <row r="44" spans="2:11" x14ac:dyDescent="0.25">
      <c r="B44" s="97"/>
      <c r="C44" s="97"/>
      <c r="D44" s="97"/>
      <c r="E44" s="97"/>
      <c r="F44" s="97"/>
      <c r="G44" s="97"/>
      <c r="H44" s="97"/>
      <c r="I44" s="219" t="s">
        <v>877</v>
      </c>
      <c r="J44" s="99" t="s">
        <v>1442</v>
      </c>
      <c r="K44" s="100" t="s">
        <v>694</v>
      </c>
    </row>
    <row r="45" spans="2:11" x14ac:dyDescent="0.25">
      <c r="B45" s="97"/>
      <c r="C45" s="97"/>
      <c r="D45" s="97"/>
      <c r="E45" s="97"/>
      <c r="F45" s="97"/>
      <c r="G45" s="97"/>
      <c r="H45" s="97"/>
      <c r="I45" s="219" t="s">
        <v>879</v>
      </c>
      <c r="J45" s="99" t="s">
        <v>1505</v>
      </c>
      <c r="K45" s="100" t="s">
        <v>696</v>
      </c>
    </row>
    <row r="46" spans="2:11" x14ac:dyDescent="0.25">
      <c r="B46" s="97"/>
      <c r="C46" s="97"/>
      <c r="D46" s="97"/>
      <c r="E46" s="97"/>
      <c r="F46" s="97"/>
      <c r="G46" s="97"/>
      <c r="H46" s="97"/>
      <c r="I46" s="219" t="s">
        <v>881</v>
      </c>
      <c r="J46" s="99" t="s">
        <v>1515</v>
      </c>
      <c r="K46" s="100" t="s">
        <v>698</v>
      </c>
    </row>
    <row r="47" spans="2:11" x14ac:dyDescent="0.25">
      <c r="B47" s="97"/>
      <c r="C47" s="97"/>
      <c r="D47" s="97"/>
      <c r="E47" s="97"/>
      <c r="F47" s="97"/>
      <c r="G47" s="97"/>
      <c r="H47" s="97"/>
      <c r="I47" s="219" t="s">
        <v>2238</v>
      </c>
      <c r="J47" s="99" t="s">
        <v>1519</v>
      </c>
      <c r="K47" s="100" t="s">
        <v>702</v>
      </c>
    </row>
    <row r="48" spans="2:11" x14ac:dyDescent="0.25">
      <c r="B48" s="97"/>
      <c r="C48" s="97"/>
      <c r="D48" s="97"/>
      <c r="E48" s="97"/>
      <c r="F48" s="97"/>
      <c r="G48" s="97"/>
      <c r="H48" s="97"/>
      <c r="I48" s="219" t="s">
        <v>2239</v>
      </c>
      <c r="J48" s="99" t="s">
        <v>1537</v>
      </c>
      <c r="K48" s="100" t="s">
        <v>707</v>
      </c>
    </row>
    <row r="49" spans="2:11" x14ac:dyDescent="0.25">
      <c r="B49" s="97"/>
      <c r="C49" s="97"/>
      <c r="D49" s="97"/>
      <c r="E49" s="97"/>
      <c r="F49" s="97"/>
      <c r="G49" s="97"/>
      <c r="H49" s="97"/>
      <c r="I49" s="219" t="s">
        <v>628</v>
      </c>
      <c r="J49" s="99" t="s">
        <v>1550</v>
      </c>
      <c r="K49" s="100" t="s">
        <v>710</v>
      </c>
    </row>
    <row r="50" spans="2:11" x14ac:dyDescent="0.25">
      <c r="B50" s="97"/>
      <c r="C50" s="97"/>
      <c r="D50" s="97"/>
      <c r="E50" s="97"/>
      <c r="F50" s="97"/>
      <c r="G50" s="97"/>
      <c r="H50" s="97"/>
      <c r="I50" s="219" t="s">
        <v>2241</v>
      </c>
      <c r="J50" s="99" t="s">
        <v>1558</v>
      </c>
      <c r="K50" s="100" t="s">
        <v>712</v>
      </c>
    </row>
    <row r="51" spans="2:11" x14ac:dyDescent="0.25">
      <c r="B51" s="97"/>
      <c r="C51" s="97"/>
      <c r="D51" s="97"/>
      <c r="E51" s="97"/>
      <c r="F51" s="97"/>
      <c r="G51" s="97"/>
      <c r="H51" s="97"/>
      <c r="I51" s="219" t="s">
        <v>638</v>
      </c>
      <c r="J51" s="99" t="s">
        <v>1566</v>
      </c>
      <c r="K51" s="100" t="s">
        <v>714</v>
      </c>
    </row>
    <row r="52" spans="2:11" x14ac:dyDescent="0.25">
      <c r="B52" s="97"/>
      <c r="C52" s="97"/>
      <c r="D52" s="97"/>
      <c r="E52" s="97"/>
      <c r="F52" s="97"/>
      <c r="G52" s="97"/>
      <c r="H52" s="97"/>
      <c r="I52" s="219" t="s">
        <v>885</v>
      </c>
      <c r="J52" s="99" t="s">
        <v>1570</v>
      </c>
      <c r="K52" s="100" t="s">
        <v>721</v>
      </c>
    </row>
    <row r="53" spans="2:11" x14ac:dyDescent="0.25">
      <c r="B53" s="97"/>
      <c r="C53" s="97"/>
      <c r="D53" s="97"/>
      <c r="E53" s="97"/>
      <c r="F53" s="97"/>
      <c r="G53" s="97"/>
      <c r="H53" s="97"/>
      <c r="I53" s="219" t="s">
        <v>887</v>
      </c>
      <c r="J53" s="99" t="s">
        <v>1581</v>
      </c>
      <c r="K53" s="100" t="s">
        <v>725</v>
      </c>
    </row>
    <row r="54" spans="2:11" x14ac:dyDescent="0.25">
      <c r="B54" s="97"/>
      <c r="C54" s="97"/>
      <c r="D54" s="97"/>
      <c r="E54" s="97"/>
      <c r="F54" s="97"/>
      <c r="G54" s="97"/>
      <c r="H54" s="97"/>
      <c r="I54" s="219" t="s">
        <v>889</v>
      </c>
      <c r="J54" s="99" t="s">
        <v>1588</v>
      </c>
      <c r="K54" s="100" t="s">
        <v>729</v>
      </c>
    </row>
    <row r="55" spans="2:11" x14ac:dyDescent="0.25">
      <c r="B55" s="97"/>
      <c r="C55" s="97"/>
      <c r="D55" s="97"/>
      <c r="E55" s="97"/>
      <c r="F55" s="97"/>
      <c r="G55" s="97"/>
      <c r="H55" s="97"/>
      <c r="I55" s="219" t="s">
        <v>891</v>
      </c>
      <c r="J55" s="99" t="s">
        <v>1609</v>
      </c>
      <c r="K55" s="100" t="s">
        <v>731</v>
      </c>
    </row>
    <row r="56" spans="2:11" x14ac:dyDescent="0.25">
      <c r="B56" s="97"/>
      <c r="C56" s="97"/>
      <c r="D56" s="97"/>
      <c r="E56" s="97"/>
      <c r="F56" s="97"/>
      <c r="G56" s="97"/>
      <c r="H56" s="97"/>
      <c r="I56" s="219" t="s">
        <v>893</v>
      </c>
      <c r="J56" s="99" t="s">
        <v>1618</v>
      </c>
      <c r="K56" s="100" t="s">
        <v>733</v>
      </c>
    </row>
    <row r="57" spans="2:11" x14ac:dyDescent="0.25">
      <c r="B57" s="97"/>
      <c r="C57" s="97"/>
      <c r="D57" s="97"/>
      <c r="E57" s="97"/>
      <c r="F57" s="97"/>
      <c r="G57" s="97"/>
      <c r="H57" s="97"/>
      <c r="I57" s="219" t="s">
        <v>2247</v>
      </c>
      <c r="J57" s="99" t="s">
        <v>1635</v>
      </c>
      <c r="K57" s="100" t="s">
        <v>735</v>
      </c>
    </row>
    <row r="58" spans="2:11" x14ac:dyDescent="0.25">
      <c r="B58" s="97"/>
      <c r="C58" s="97"/>
      <c r="D58" s="97"/>
      <c r="E58" s="97"/>
      <c r="F58" s="97"/>
      <c r="G58" s="97"/>
      <c r="H58" s="97"/>
      <c r="I58" s="219" t="s">
        <v>2249</v>
      </c>
      <c r="J58" s="99" t="s">
        <v>1653</v>
      </c>
      <c r="K58" s="100" t="s">
        <v>737</v>
      </c>
    </row>
    <row r="59" spans="2:11" x14ac:dyDescent="0.25">
      <c r="B59" s="97"/>
      <c r="C59" s="97"/>
      <c r="D59" s="97"/>
      <c r="E59" s="97"/>
      <c r="F59" s="97"/>
      <c r="G59" s="97"/>
      <c r="H59" s="97"/>
      <c r="I59" s="219" t="s">
        <v>2251</v>
      </c>
      <c r="J59" s="99" t="s">
        <v>1664</v>
      </c>
      <c r="K59" s="100" t="s">
        <v>739</v>
      </c>
    </row>
    <row r="60" spans="2:11" x14ac:dyDescent="0.25">
      <c r="B60" s="97"/>
      <c r="C60" s="97"/>
      <c r="D60" s="97"/>
      <c r="E60" s="97"/>
      <c r="F60" s="97"/>
      <c r="G60" s="97"/>
      <c r="H60" s="97"/>
      <c r="I60" s="219" t="s">
        <v>2252</v>
      </c>
      <c r="J60" s="99" t="s">
        <v>1668</v>
      </c>
      <c r="K60" s="100" t="s">
        <v>741</v>
      </c>
    </row>
    <row r="61" spans="2:11" x14ac:dyDescent="0.25">
      <c r="B61" s="97"/>
      <c r="C61" s="97"/>
      <c r="D61" s="97"/>
      <c r="E61" s="97"/>
      <c r="F61" s="97"/>
      <c r="G61" s="97"/>
      <c r="H61" s="97"/>
      <c r="I61" s="219" t="s">
        <v>2254</v>
      </c>
      <c r="J61" s="99" t="s">
        <v>1677</v>
      </c>
      <c r="K61" s="100" t="s">
        <v>743</v>
      </c>
    </row>
    <row r="62" spans="2:11" x14ac:dyDescent="0.25">
      <c r="B62" s="97"/>
      <c r="C62" s="97"/>
      <c r="D62" s="97"/>
      <c r="E62" s="97"/>
      <c r="F62" s="97"/>
      <c r="G62" s="97"/>
      <c r="H62" s="97"/>
      <c r="I62" s="219" t="s">
        <v>2255</v>
      </c>
      <c r="J62" s="99" t="s">
        <v>1688</v>
      </c>
      <c r="K62" s="100" t="s">
        <v>749</v>
      </c>
    </row>
    <row r="63" spans="2:11" x14ac:dyDescent="0.25">
      <c r="B63" s="97"/>
      <c r="C63" s="97"/>
      <c r="D63" s="97"/>
      <c r="E63" s="97"/>
      <c r="F63" s="97"/>
      <c r="G63" s="97"/>
      <c r="H63" s="97"/>
      <c r="I63" s="219" t="s">
        <v>2256</v>
      </c>
      <c r="J63" s="99" t="s">
        <v>2144</v>
      </c>
      <c r="K63" s="100" t="s">
        <v>751</v>
      </c>
    </row>
    <row r="64" spans="2:11" x14ac:dyDescent="0.25">
      <c r="B64" s="97"/>
      <c r="C64" s="97"/>
      <c r="D64" s="97"/>
      <c r="E64" s="97"/>
      <c r="F64" s="97"/>
      <c r="G64" s="97"/>
      <c r="H64" s="97"/>
      <c r="I64" s="219" t="s">
        <v>2258</v>
      </c>
      <c r="J64" s="99" t="s">
        <v>1698</v>
      </c>
      <c r="K64" s="100" t="s">
        <v>755</v>
      </c>
    </row>
    <row r="65" spans="2:11" x14ac:dyDescent="0.25">
      <c r="B65" s="97"/>
      <c r="C65" s="97"/>
      <c r="D65" s="97"/>
      <c r="E65" s="97"/>
      <c r="F65" s="97"/>
      <c r="G65" s="97"/>
      <c r="H65" s="97"/>
      <c r="I65" s="219" t="s">
        <v>1025</v>
      </c>
      <c r="J65" s="99" t="s">
        <v>1719</v>
      </c>
      <c r="K65" s="100" t="s">
        <v>760</v>
      </c>
    </row>
    <row r="66" spans="2:11" x14ac:dyDescent="0.25">
      <c r="B66" s="97"/>
      <c r="C66" s="97"/>
      <c r="D66" s="97"/>
      <c r="E66" s="97"/>
      <c r="F66" s="97"/>
      <c r="G66" s="97"/>
      <c r="H66" s="97"/>
      <c r="I66" s="219" t="s">
        <v>1027</v>
      </c>
      <c r="J66" s="99" t="s">
        <v>1733</v>
      </c>
      <c r="K66" s="100" t="s">
        <v>762</v>
      </c>
    </row>
    <row r="67" spans="2:11" x14ac:dyDescent="0.25">
      <c r="B67" s="97"/>
      <c r="C67" s="97"/>
      <c r="D67" s="97"/>
      <c r="E67" s="97"/>
      <c r="F67" s="97"/>
      <c r="G67" s="97"/>
      <c r="H67" s="97"/>
      <c r="I67" s="219" t="s">
        <v>2261</v>
      </c>
      <c r="J67" s="99" t="s">
        <v>2145</v>
      </c>
      <c r="K67" s="100" t="s">
        <v>766</v>
      </c>
    </row>
    <row r="68" spans="2:11" x14ac:dyDescent="0.25">
      <c r="B68" s="97"/>
      <c r="C68" s="97"/>
      <c r="D68" s="97"/>
      <c r="E68" s="97"/>
      <c r="F68" s="97"/>
      <c r="G68" s="97"/>
      <c r="H68" s="97"/>
      <c r="I68" s="219" t="s">
        <v>2263</v>
      </c>
      <c r="J68" s="99" t="s">
        <v>1746</v>
      </c>
      <c r="K68" s="100" t="s">
        <v>773</v>
      </c>
    </row>
    <row r="69" spans="2:11" x14ac:dyDescent="0.25">
      <c r="B69" s="97"/>
      <c r="C69" s="97"/>
      <c r="D69" s="97"/>
      <c r="E69" s="97"/>
      <c r="F69" s="97"/>
      <c r="G69" s="97"/>
      <c r="H69" s="97"/>
      <c r="I69" s="219" t="s">
        <v>2265</v>
      </c>
      <c r="J69" s="99" t="s">
        <v>1768</v>
      </c>
      <c r="K69" s="100" t="s">
        <v>775</v>
      </c>
    </row>
    <row r="70" spans="2:11" x14ac:dyDescent="0.25">
      <c r="B70" s="97"/>
      <c r="C70" s="97"/>
      <c r="D70" s="97"/>
      <c r="E70" s="97"/>
      <c r="F70" s="97"/>
      <c r="G70" s="97"/>
      <c r="H70" s="97"/>
      <c r="I70" s="219" t="s">
        <v>2267</v>
      </c>
      <c r="J70" s="99" t="s">
        <v>2146</v>
      </c>
      <c r="K70" s="100" t="s">
        <v>777</v>
      </c>
    </row>
    <row r="71" spans="2:11" x14ac:dyDescent="0.25">
      <c r="B71" s="97"/>
      <c r="C71" s="97"/>
      <c r="D71" s="97"/>
      <c r="E71" s="97"/>
      <c r="F71" s="97"/>
      <c r="G71" s="97"/>
      <c r="H71" s="97"/>
      <c r="I71" s="219" t="s">
        <v>2269</v>
      </c>
      <c r="J71" s="99" t="s">
        <v>1781</v>
      </c>
      <c r="K71" s="100" t="s">
        <v>781</v>
      </c>
    </row>
    <row r="72" spans="2:11" x14ac:dyDescent="0.25">
      <c r="B72" s="97"/>
      <c r="C72" s="97"/>
      <c r="D72" s="97"/>
      <c r="E72" s="97"/>
      <c r="F72" s="97"/>
      <c r="G72" s="97"/>
      <c r="H72" s="97"/>
      <c r="I72" s="219" t="s">
        <v>2270</v>
      </c>
      <c r="J72" s="99" t="s">
        <v>1826</v>
      </c>
      <c r="K72" s="100" t="s">
        <v>784</v>
      </c>
    </row>
    <row r="73" spans="2:11" x14ac:dyDescent="0.25">
      <c r="B73" s="97"/>
      <c r="C73" s="97"/>
      <c r="D73" s="97"/>
      <c r="E73" s="97"/>
      <c r="F73" s="97"/>
      <c r="G73" s="97"/>
      <c r="H73" s="97"/>
      <c r="I73" s="219" t="s">
        <v>2272</v>
      </c>
      <c r="J73" s="99" t="s">
        <v>2147</v>
      </c>
      <c r="K73" s="100" t="s">
        <v>786</v>
      </c>
    </row>
    <row r="74" spans="2:11" x14ac:dyDescent="0.25">
      <c r="B74" s="97"/>
      <c r="C74" s="97"/>
      <c r="D74" s="97"/>
      <c r="E74" s="97"/>
      <c r="F74" s="97"/>
      <c r="G74" s="97"/>
      <c r="H74" s="97"/>
      <c r="I74" s="219" t="s">
        <v>1054</v>
      </c>
      <c r="J74" s="99" t="s">
        <v>1832</v>
      </c>
      <c r="K74" s="100" t="s">
        <v>788</v>
      </c>
    </row>
    <row r="75" spans="2:11" x14ac:dyDescent="0.25">
      <c r="B75" s="97"/>
      <c r="C75" s="97"/>
      <c r="D75" s="97"/>
      <c r="E75" s="97"/>
      <c r="F75" s="97"/>
      <c r="G75" s="97"/>
      <c r="H75" s="97"/>
      <c r="I75" s="219" t="s">
        <v>1056</v>
      </c>
      <c r="J75" s="99" t="s">
        <v>1855</v>
      </c>
      <c r="K75" s="100" t="s">
        <v>792</v>
      </c>
    </row>
    <row r="76" spans="2:11" x14ac:dyDescent="0.25">
      <c r="B76" s="97"/>
      <c r="C76" s="97"/>
      <c r="D76" s="97"/>
      <c r="E76" s="97"/>
      <c r="F76" s="97"/>
      <c r="G76" s="97"/>
      <c r="H76" s="97"/>
      <c r="I76" s="219" t="s">
        <v>1058</v>
      </c>
      <c r="J76" s="99" t="s">
        <v>2148</v>
      </c>
      <c r="K76" s="100" t="s">
        <v>795</v>
      </c>
    </row>
    <row r="77" spans="2:11" x14ac:dyDescent="0.25">
      <c r="B77" s="97"/>
      <c r="C77" s="97"/>
      <c r="D77" s="97"/>
      <c r="E77" s="97"/>
      <c r="F77" s="97"/>
      <c r="G77" s="97"/>
      <c r="H77" s="97"/>
      <c r="I77" s="219" t="s">
        <v>2275</v>
      </c>
      <c r="J77" s="99" t="s">
        <v>1870</v>
      </c>
      <c r="K77" s="100" t="s">
        <v>798</v>
      </c>
    </row>
    <row r="78" spans="2:11" x14ac:dyDescent="0.25">
      <c r="B78" s="97"/>
      <c r="C78" s="97"/>
      <c r="D78" s="97"/>
      <c r="E78" s="97"/>
      <c r="F78" s="97"/>
      <c r="G78" s="97"/>
      <c r="H78" s="97"/>
      <c r="I78" s="219" t="s">
        <v>1066</v>
      </c>
      <c r="J78" s="99" t="s">
        <v>1890</v>
      </c>
      <c r="K78" s="100" t="s">
        <v>800</v>
      </c>
    </row>
    <row r="79" spans="2:11" x14ac:dyDescent="0.25">
      <c r="B79" s="97"/>
      <c r="C79" s="97"/>
      <c r="D79" s="97"/>
      <c r="E79" s="97"/>
      <c r="F79" s="97"/>
      <c r="G79" s="97"/>
      <c r="H79" s="97"/>
      <c r="I79" s="219" t="s">
        <v>2277</v>
      </c>
      <c r="J79" s="99" t="s">
        <v>1894</v>
      </c>
      <c r="K79" s="100" t="s">
        <v>804</v>
      </c>
    </row>
    <row r="80" spans="2:11" x14ac:dyDescent="0.25">
      <c r="B80" s="97"/>
      <c r="C80" s="97"/>
      <c r="D80" s="97"/>
      <c r="E80" s="97"/>
      <c r="F80" s="97"/>
      <c r="G80" s="97"/>
      <c r="H80" s="97"/>
      <c r="I80" s="219" t="s">
        <v>2279</v>
      </c>
      <c r="J80" s="99" t="s">
        <v>2149</v>
      </c>
      <c r="K80" s="100" t="s">
        <v>806</v>
      </c>
    </row>
    <row r="81" spans="2:11" x14ac:dyDescent="0.25">
      <c r="B81" s="97"/>
      <c r="C81" s="97"/>
      <c r="D81" s="97"/>
      <c r="E81" s="97"/>
      <c r="F81" s="97"/>
      <c r="G81" s="97"/>
      <c r="H81" s="97"/>
      <c r="I81" s="219" t="s">
        <v>2281</v>
      </c>
      <c r="J81" s="99" t="s">
        <v>2150</v>
      </c>
      <c r="K81" s="100" t="s">
        <v>808</v>
      </c>
    </row>
    <row r="82" spans="2:11" x14ac:dyDescent="0.25">
      <c r="B82" s="97"/>
      <c r="C82" s="97"/>
      <c r="D82" s="97"/>
      <c r="E82" s="97"/>
      <c r="F82" s="97"/>
      <c r="G82" s="97"/>
      <c r="H82" s="97"/>
      <c r="I82" s="219" t="s">
        <v>2283</v>
      </c>
      <c r="J82" s="99" t="s">
        <v>1913</v>
      </c>
      <c r="K82" s="100" t="s">
        <v>810</v>
      </c>
    </row>
    <row r="83" spans="2:11" x14ac:dyDescent="0.25">
      <c r="B83" s="97"/>
      <c r="C83" s="97"/>
      <c r="D83" s="97"/>
      <c r="E83" s="97"/>
      <c r="F83" s="97"/>
      <c r="G83" s="97"/>
      <c r="H83" s="97"/>
      <c r="I83" s="219" t="s">
        <v>2285</v>
      </c>
      <c r="J83" s="99" t="s">
        <v>1928</v>
      </c>
      <c r="K83" s="100" t="s">
        <v>814</v>
      </c>
    </row>
    <row r="84" spans="2:11" x14ac:dyDescent="0.25">
      <c r="B84" s="97"/>
      <c r="C84" s="97"/>
      <c r="D84" s="97"/>
      <c r="E84" s="97"/>
      <c r="F84" s="97"/>
      <c r="G84" s="97"/>
      <c r="H84" s="97"/>
      <c r="I84" s="219" t="s">
        <v>2287</v>
      </c>
      <c r="J84" s="99" t="s">
        <v>1935</v>
      </c>
      <c r="K84" s="100" t="s">
        <v>816</v>
      </c>
    </row>
    <row r="85" spans="2:11" x14ac:dyDescent="0.25">
      <c r="B85" s="97"/>
      <c r="C85" s="97"/>
      <c r="D85" s="97"/>
      <c r="E85" s="97"/>
      <c r="F85" s="97"/>
      <c r="G85" s="97"/>
      <c r="H85" s="97"/>
      <c r="I85" s="219" t="s">
        <v>2288</v>
      </c>
      <c r="J85" s="99" t="s">
        <v>2151</v>
      </c>
      <c r="K85" s="100" t="s">
        <v>820</v>
      </c>
    </row>
    <row r="86" spans="2:11" x14ac:dyDescent="0.25">
      <c r="B86" s="97"/>
      <c r="C86" s="97"/>
      <c r="D86" s="97"/>
      <c r="E86" s="97"/>
      <c r="F86" s="97"/>
      <c r="G86" s="97"/>
      <c r="H86" s="97"/>
      <c r="I86" s="219" t="s">
        <v>2290</v>
      </c>
      <c r="J86" s="99" t="s">
        <v>1949</v>
      </c>
      <c r="K86" s="100" t="s">
        <v>822</v>
      </c>
    </row>
    <row r="87" spans="2:11" x14ac:dyDescent="0.25">
      <c r="B87" s="97"/>
      <c r="C87" s="97"/>
      <c r="D87" s="97"/>
      <c r="E87" s="97"/>
      <c r="F87" s="97"/>
      <c r="G87" s="97"/>
      <c r="H87" s="97"/>
      <c r="I87" s="219" t="s">
        <v>2292</v>
      </c>
      <c r="J87" s="99" t="s">
        <v>1956</v>
      </c>
      <c r="K87" s="100" t="s">
        <v>824</v>
      </c>
    </row>
    <row r="88" spans="2:11" x14ac:dyDescent="0.25">
      <c r="B88" s="97"/>
      <c r="C88" s="97"/>
      <c r="D88" s="97"/>
      <c r="E88" s="97"/>
      <c r="F88" s="97"/>
      <c r="G88" s="97"/>
      <c r="H88" s="97"/>
      <c r="I88" s="219" t="s">
        <v>2293</v>
      </c>
      <c r="J88" s="99" t="s">
        <v>1985</v>
      </c>
      <c r="K88" s="100" t="s">
        <v>830</v>
      </c>
    </row>
    <row r="89" spans="2:11" x14ac:dyDescent="0.25">
      <c r="B89" s="97"/>
      <c r="C89" s="97"/>
      <c r="D89" s="97"/>
      <c r="E89" s="97"/>
      <c r="F89" s="97"/>
      <c r="G89" s="97"/>
      <c r="H89" s="97"/>
      <c r="I89" s="219" t="s">
        <v>2295</v>
      </c>
      <c r="J89" s="99" t="s">
        <v>1992</v>
      </c>
      <c r="K89" s="100" t="s">
        <v>832</v>
      </c>
    </row>
    <row r="90" spans="2:11" x14ac:dyDescent="0.25">
      <c r="B90" s="97"/>
      <c r="C90" s="97"/>
      <c r="D90" s="97"/>
      <c r="E90" s="97"/>
      <c r="F90" s="97"/>
      <c r="G90" s="97"/>
      <c r="H90" s="97"/>
      <c r="I90" s="219" t="s">
        <v>2297</v>
      </c>
      <c r="J90" s="99" t="s">
        <v>2152</v>
      </c>
      <c r="K90" s="100" t="s">
        <v>834</v>
      </c>
    </row>
    <row r="91" spans="2:11" x14ac:dyDescent="0.25">
      <c r="B91" s="97"/>
      <c r="C91" s="97"/>
      <c r="D91" s="97"/>
      <c r="E91" s="97"/>
      <c r="F91" s="97"/>
      <c r="G91" s="97"/>
      <c r="H91" s="97"/>
      <c r="I91" s="219" t="s">
        <v>2299</v>
      </c>
      <c r="J91" s="99" t="s">
        <v>2002</v>
      </c>
      <c r="K91" s="100" t="s">
        <v>836</v>
      </c>
    </row>
    <row r="92" spans="2:11" x14ac:dyDescent="0.25">
      <c r="B92" s="97"/>
      <c r="C92" s="97"/>
      <c r="D92" s="97"/>
      <c r="E92" s="97"/>
      <c r="F92" s="97"/>
      <c r="G92" s="97"/>
      <c r="H92" s="97"/>
      <c r="I92" s="219" t="s">
        <v>2301</v>
      </c>
      <c r="J92" s="99" t="s">
        <v>2013</v>
      </c>
      <c r="K92" s="100" t="s">
        <v>840</v>
      </c>
    </row>
    <row r="93" spans="2:11" x14ac:dyDescent="0.25">
      <c r="B93" s="97"/>
      <c r="C93" s="97"/>
      <c r="D93" s="97"/>
      <c r="E93" s="97"/>
      <c r="F93" s="97"/>
      <c r="G93" s="97"/>
      <c r="H93" s="97"/>
      <c r="I93" s="219" t="s">
        <v>2303</v>
      </c>
      <c r="J93" s="99" t="s">
        <v>2022</v>
      </c>
      <c r="K93" s="100" t="s">
        <v>845</v>
      </c>
    </row>
    <row r="94" spans="2:11" x14ac:dyDescent="0.25">
      <c r="B94" s="97"/>
      <c r="C94" s="97"/>
      <c r="D94" s="97"/>
      <c r="E94" s="97"/>
      <c r="F94" s="97"/>
      <c r="G94" s="97"/>
      <c r="H94" s="97"/>
      <c r="I94" s="219" t="s">
        <v>2304</v>
      </c>
      <c r="J94" s="99" t="s">
        <v>2046</v>
      </c>
      <c r="K94" s="100" t="s">
        <v>847</v>
      </c>
    </row>
    <row r="95" spans="2:11" x14ac:dyDescent="0.25">
      <c r="B95" s="97"/>
      <c r="C95" s="97"/>
      <c r="D95" s="97"/>
      <c r="E95" s="97"/>
      <c r="F95" s="97"/>
      <c r="G95" s="97"/>
      <c r="H95" s="97"/>
      <c r="I95" s="219" t="s">
        <v>2305</v>
      </c>
      <c r="J95" s="99" t="s">
        <v>2153</v>
      </c>
      <c r="K95" s="100" t="s">
        <v>849</v>
      </c>
    </row>
    <row r="96" spans="2:11" x14ac:dyDescent="0.25">
      <c r="B96" s="97"/>
      <c r="C96" s="97"/>
      <c r="D96" s="97"/>
      <c r="E96" s="97"/>
      <c r="F96" s="97"/>
      <c r="G96" s="97"/>
      <c r="H96" s="97"/>
      <c r="I96" s="219" t="s">
        <v>2307</v>
      </c>
      <c r="J96" s="99" t="s">
        <v>2057</v>
      </c>
      <c r="K96" s="100" t="s">
        <v>853</v>
      </c>
    </row>
    <row r="97" spans="2:11" x14ac:dyDescent="0.25">
      <c r="B97" s="97"/>
      <c r="C97" s="97"/>
      <c r="D97" s="97"/>
      <c r="E97" s="97"/>
      <c r="F97" s="97"/>
      <c r="G97" s="97"/>
      <c r="H97" s="97"/>
      <c r="I97" s="219" t="s">
        <v>1088</v>
      </c>
      <c r="J97" s="99" t="s">
        <v>2081</v>
      </c>
      <c r="K97" s="100" t="s">
        <v>856</v>
      </c>
    </row>
    <row r="98" spans="2:11" x14ac:dyDescent="0.25">
      <c r="B98" s="97"/>
      <c r="C98" s="97"/>
      <c r="D98" s="97"/>
      <c r="E98" s="97"/>
      <c r="F98" s="97"/>
      <c r="G98" s="97"/>
      <c r="H98" s="97"/>
      <c r="I98" s="219" t="s">
        <v>1090</v>
      </c>
      <c r="J98" s="99" t="s">
        <v>2115</v>
      </c>
      <c r="K98" s="100" t="s">
        <v>858</v>
      </c>
    </row>
    <row r="99" spans="2:11" x14ac:dyDescent="0.25">
      <c r="B99" s="97"/>
      <c r="C99" s="97"/>
      <c r="D99" s="97"/>
      <c r="E99" s="97"/>
      <c r="F99" s="97"/>
      <c r="G99" s="97"/>
      <c r="H99" s="97"/>
      <c r="I99" s="219" t="s">
        <v>2309</v>
      </c>
      <c r="J99" s="1"/>
      <c r="K99" s="100" t="s">
        <v>860</v>
      </c>
    </row>
    <row r="100" spans="2:11" x14ac:dyDescent="0.25">
      <c r="B100" s="97"/>
      <c r="C100" s="97"/>
      <c r="D100" s="97"/>
      <c r="E100" s="97"/>
      <c r="F100" s="97"/>
      <c r="G100" s="97"/>
      <c r="H100" s="97"/>
      <c r="I100" s="219" t="s">
        <v>2311</v>
      </c>
      <c r="J100" s="1"/>
      <c r="K100" s="100" t="s">
        <v>862</v>
      </c>
    </row>
    <row r="101" spans="2:11" x14ac:dyDescent="0.25">
      <c r="B101" s="97"/>
      <c r="C101" s="97"/>
      <c r="D101" s="97"/>
      <c r="E101" s="97"/>
      <c r="F101" s="97"/>
      <c r="G101" s="97"/>
      <c r="H101" s="97"/>
      <c r="I101" s="219" t="s">
        <v>2313</v>
      </c>
      <c r="J101" s="1"/>
      <c r="K101" s="100" t="s">
        <v>866</v>
      </c>
    </row>
    <row r="102" spans="2:11" x14ac:dyDescent="0.25">
      <c r="B102" s="97"/>
      <c r="C102" s="97"/>
      <c r="D102" s="97"/>
      <c r="E102" s="97"/>
      <c r="F102" s="97"/>
      <c r="G102" s="97"/>
      <c r="H102" s="97"/>
      <c r="I102" s="219" t="s">
        <v>2315</v>
      </c>
      <c r="J102" s="1"/>
      <c r="K102" s="100" t="s">
        <v>869</v>
      </c>
    </row>
    <row r="103" spans="2:11" x14ac:dyDescent="0.25">
      <c r="B103" s="97"/>
      <c r="C103" s="97"/>
      <c r="D103" s="97"/>
      <c r="E103" s="97"/>
      <c r="F103" s="97"/>
      <c r="G103" s="97"/>
      <c r="H103" s="97"/>
      <c r="I103" s="219" t="s">
        <v>2317</v>
      </c>
      <c r="J103" s="1"/>
      <c r="K103" s="100" t="s">
        <v>871</v>
      </c>
    </row>
    <row r="104" spans="2:11" x14ac:dyDescent="0.25">
      <c r="B104" s="97"/>
      <c r="C104" s="97"/>
      <c r="D104" s="97"/>
      <c r="E104" s="97"/>
      <c r="F104" s="97"/>
      <c r="G104" s="97"/>
      <c r="H104" s="97"/>
      <c r="I104" s="219" t="s">
        <v>2319</v>
      </c>
      <c r="J104" s="1"/>
      <c r="K104" s="100" t="s">
        <v>877</v>
      </c>
    </row>
    <row r="105" spans="2:11" x14ac:dyDescent="0.25">
      <c r="B105" s="97"/>
      <c r="C105" s="97"/>
      <c r="D105" s="97"/>
      <c r="E105" s="97"/>
      <c r="F105" s="97"/>
      <c r="G105" s="97"/>
      <c r="H105" s="97"/>
      <c r="I105" s="219" t="s">
        <v>2320</v>
      </c>
      <c r="J105" s="1"/>
      <c r="K105" s="100" t="s">
        <v>879</v>
      </c>
    </row>
    <row r="106" spans="2:11" x14ac:dyDescent="0.25">
      <c r="B106" s="97"/>
      <c r="C106" s="97"/>
      <c r="D106" s="97"/>
      <c r="E106" s="97"/>
      <c r="F106" s="97"/>
      <c r="G106" s="97"/>
      <c r="H106" s="97"/>
      <c r="I106" s="219" t="s">
        <v>2322</v>
      </c>
      <c r="J106" s="1"/>
      <c r="K106" s="100" t="s">
        <v>881</v>
      </c>
    </row>
    <row r="107" spans="2:11" x14ac:dyDescent="0.25">
      <c r="B107" s="97"/>
      <c r="C107" s="97"/>
      <c r="D107" s="97"/>
      <c r="E107" s="97"/>
      <c r="F107" s="97"/>
      <c r="G107" s="97"/>
      <c r="H107" s="97"/>
      <c r="I107" s="219" t="s">
        <v>2323</v>
      </c>
      <c r="J107" s="1"/>
      <c r="K107" s="100" t="s">
        <v>885</v>
      </c>
    </row>
    <row r="108" spans="2:11" x14ac:dyDescent="0.25">
      <c r="B108" s="97"/>
      <c r="C108" s="97"/>
      <c r="D108" s="97"/>
      <c r="E108" s="97"/>
      <c r="F108" s="97"/>
      <c r="G108" s="97"/>
      <c r="H108" s="97"/>
      <c r="I108" s="219" t="s">
        <v>2325</v>
      </c>
      <c r="J108" s="1"/>
      <c r="K108" s="100" t="s">
        <v>887</v>
      </c>
    </row>
    <row r="109" spans="2:11" x14ac:dyDescent="0.25">
      <c r="B109" s="97"/>
      <c r="C109" s="97"/>
      <c r="D109" s="97"/>
      <c r="E109" s="97"/>
      <c r="F109" s="97"/>
      <c r="G109" s="97"/>
      <c r="H109" s="97"/>
      <c r="I109" s="219" t="s">
        <v>2326</v>
      </c>
      <c r="J109" s="1"/>
      <c r="K109" s="100" t="s">
        <v>889</v>
      </c>
    </row>
    <row r="110" spans="2:11" x14ac:dyDescent="0.25">
      <c r="B110" s="97"/>
      <c r="C110" s="97"/>
      <c r="D110" s="97"/>
      <c r="E110" s="97"/>
      <c r="F110" s="97"/>
      <c r="G110" s="97"/>
      <c r="H110" s="97"/>
      <c r="I110" s="219" t="s">
        <v>2327</v>
      </c>
      <c r="J110" s="1"/>
      <c r="K110" s="100" t="s">
        <v>891</v>
      </c>
    </row>
    <row r="111" spans="2:11" x14ac:dyDescent="0.25">
      <c r="B111" s="97"/>
      <c r="C111" s="97"/>
      <c r="D111" s="97"/>
      <c r="E111" s="97"/>
      <c r="F111" s="97"/>
      <c r="G111" s="97"/>
      <c r="H111" s="97"/>
      <c r="I111" s="219" t="s">
        <v>2328</v>
      </c>
      <c r="J111" s="1"/>
      <c r="K111" s="100" t="s">
        <v>893</v>
      </c>
    </row>
    <row r="112" spans="2:11" x14ac:dyDescent="0.25">
      <c r="B112" s="97"/>
      <c r="C112" s="97"/>
      <c r="D112" s="97"/>
      <c r="E112" s="97"/>
      <c r="F112" s="97"/>
      <c r="G112" s="97"/>
      <c r="H112" s="97"/>
      <c r="I112" s="219" t="s">
        <v>2330</v>
      </c>
      <c r="J112" s="1"/>
      <c r="K112" s="100" t="s">
        <v>899</v>
      </c>
    </row>
    <row r="113" spans="2:11" x14ac:dyDescent="0.25">
      <c r="B113" s="97"/>
      <c r="C113" s="97"/>
      <c r="D113" s="97"/>
      <c r="E113" s="97"/>
      <c r="F113" s="97"/>
      <c r="G113" s="97"/>
      <c r="H113" s="97"/>
      <c r="I113" s="219" t="s">
        <v>2331</v>
      </c>
      <c r="J113" s="1"/>
      <c r="K113" s="100" t="s">
        <v>902</v>
      </c>
    </row>
    <row r="114" spans="2:11" x14ac:dyDescent="0.25">
      <c r="B114" s="97"/>
      <c r="C114" s="97"/>
      <c r="D114" s="97"/>
      <c r="E114" s="97"/>
      <c r="F114" s="97"/>
      <c r="G114" s="97"/>
      <c r="H114" s="97"/>
      <c r="I114" s="219" t="s">
        <v>2332</v>
      </c>
      <c r="J114" s="1"/>
      <c r="K114" s="100" t="s">
        <v>904</v>
      </c>
    </row>
    <row r="115" spans="2:11" x14ac:dyDescent="0.25">
      <c r="B115" s="97"/>
      <c r="C115" s="97"/>
      <c r="D115" s="97"/>
      <c r="E115" s="97"/>
      <c r="F115" s="97"/>
      <c r="G115" s="97"/>
      <c r="H115" s="97"/>
      <c r="I115" s="219" t="s">
        <v>2334</v>
      </c>
      <c r="J115" s="1"/>
      <c r="K115" s="100" t="s">
        <v>906</v>
      </c>
    </row>
    <row r="116" spans="2:11" x14ac:dyDescent="0.25">
      <c r="B116" s="97"/>
      <c r="C116" s="97"/>
      <c r="D116" s="97"/>
      <c r="E116" s="97"/>
      <c r="F116" s="97"/>
      <c r="G116" s="97"/>
      <c r="H116" s="97"/>
      <c r="I116" s="219" t="s">
        <v>2336</v>
      </c>
      <c r="J116" s="1"/>
      <c r="K116" s="100" t="s">
        <v>908</v>
      </c>
    </row>
    <row r="117" spans="2:11" x14ac:dyDescent="0.25">
      <c r="B117" s="97"/>
      <c r="C117" s="97"/>
      <c r="D117" s="97"/>
      <c r="E117" s="97"/>
      <c r="F117" s="97"/>
      <c r="G117" s="97"/>
      <c r="H117" s="97"/>
      <c r="I117" s="219" t="s">
        <v>2338</v>
      </c>
      <c r="J117" s="1"/>
      <c r="K117" s="100" t="s">
        <v>910</v>
      </c>
    </row>
    <row r="118" spans="2:11" x14ac:dyDescent="0.25">
      <c r="B118" s="97"/>
      <c r="C118" s="97"/>
      <c r="D118" s="97"/>
      <c r="E118" s="97"/>
      <c r="F118" s="97"/>
      <c r="G118" s="97"/>
      <c r="H118" s="97"/>
      <c r="I118" s="219" t="s">
        <v>2339</v>
      </c>
      <c r="J118" s="1"/>
      <c r="K118" s="100" t="s">
        <v>916</v>
      </c>
    </row>
    <row r="119" spans="2:11" x14ac:dyDescent="0.25">
      <c r="B119" s="97"/>
      <c r="C119" s="97"/>
      <c r="D119" s="97"/>
      <c r="E119" s="97"/>
      <c r="F119" s="97"/>
      <c r="G119" s="97"/>
      <c r="H119" s="97"/>
      <c r="I119" s="219" t="s">
        <v>2341</v>
      </c>
      <c r="J119" s="1"/>
      <c r="K119" s="100" t="s">
        <v>918</v>
      </c>
    </row>
    <row r="120" spans="2:11" x14ac:dyDescent="0.25">
      <c r="B120" s="97"/>
      <c r="C120" s="97"/>
      <c r="D120" s="97"/>
      <c r="E120" s="97"/>
      <c r="F120" s="97"/>
      <c r="G120" s="97"/>
      <c r="H120" s="97"/>
      <c r="I120" s="219" t="s">
        <v>2342</v>
      </c>
      <c r="J120" s="1"/>
      <c r="K120" s="100" t="s">
        <v>922</v>
      </c>
    </row>
    <row r="121" spans="2:11" x14ac:dyDescent="0.25">
      <c r="B121" s="97"/>
      <c r="C121" s="97"/>
      <c r="D121" s="97"/>
      <c r="E121" s="97"/>
      <c r="F121" s="97"/>
      <c r="G121" s="97"/>
      <c r="H121" s="97"/>
      <c r="I121" s="219" t="s">
        <v>2343</v>
      </c>
      <c r="J121" s="1"/>
      <c r="K121" s="100" t="s">
        <v>926</v>
      </c>
    </row>
    <row r="122" spans="2:11" x14ac:dyDescent="0.25">
      <c r="B122" s="97"/>
      <c r="C122" s="97"/>
      <c r="D122" s="97"/>
      <c r="E122" s="97"/>
      <c r="F122" s="97"/>
      <c r="G122" s="97"/>
      <c r="H122" s="97"/>
      <c r="I122" s="219" t="s">
        <v>2344</v>
      </c>
      <c r="J122" s="1"/>
      <c r="K122" s="100" t="s">
        <v>928</v>
      </c>
    </row>
    <row r="123" spans="2:11" x14ac:dyDescent="0.25">
      <c r="B123" s="97"/>
      <c r="C123" s="97"/>
      <c r="D123" s="97"/>
      <c r="E123" s="97"/>
      <c r="F123" s="97"/>
      <c r="G123" s="97"/>
      <c r="H123" s="97"/>
      <c r="I123" s="219" t="s">
        <v>2346</v>
      </c>
      <c r="J123" s="1"/>
      <c r="K123" s="100" t="s">
        <v>934</v>
      </c>
    </row>
    <row r="124" spans="2:11" x14ac:dyDescent="0.25">
      <c r="B124" s="97"/>
      <c r="C124" s="97"/>
      <c r="D124" s="97"/>
      <c r="E124" s="97"/>
      <c r="F124" s="97"/>
      <c r="G124" s="97"/>
      <c r="H124" s="97"/>
      <c r="I124" s="219" t="s">
        <v>2347</v>
      </c>
      <c r="J124" s="1"/>
      <c r="K124" s="100" t="s">
        <v>936</v>
      </c>
    </row>
    <row r="125" spans="2:11" x14ac:dyDescent="0.25">
      <c r="B125" s="97"/>
      <c r="C125" s="97"/>
      <c r="D125" s="97"/>
      <c r="E125" s="97"/>
      <c r="F125" s="97"/>
      <c r="G125" s="97"/>
      <c r="H125" s="97"/>
      <c r="I125" s="219" t="s">
        <v>1112</v>
      </c>
      <c r="J125" s="1"/>
      <c r="K125" s="100" t="s">
        <v>938</v>
      </c>
    </row>
    <row r="126" spans="2:11" x14ac:dyDescent="0.25">
      <c r="B126" s="97"/>
      <c r="C126" s="97"/>
      <c r="D126" s="97"/>
      <c r="E126" s="97"/>
      <c r="F126" s="97"/>
      <c r="G126" s="97"/>
      <c r="H126" s="97"/>
      <c r="I126" s="219" t="s">
        <v>1114</v>
      </c>
      <c r="J126" s="1"/>
      <c r="K126" s="100" t="s">
        <v>942</v>
      </c>
    </row>
    <row r="127" spans="2:11" x14ac:dyDescent="0.25">
      <c r="B127" s="97"/>
      <c r="C127" s="97"/>
      <c r="D127" s="97"/>
      <c r="E127" s="97"/>
      <c r="F127" s="97"/>
      <c r="G127" s="97"/>
      <c r="H127" s="97"/>
      <c r="I127" s="219" t="s">
        <v>2349</v>
      </c>
      <c r="J127" s="1"/>
      <c r="K127" s="100" t="s">
        <v>944</v>
      </c>
    </row>
    <row r="128" spans="2:11" x14ac:dyDescent="0.25">
      <c r="B128" s="97"/>
      <c r="C128" s="97"/>
      <c r="D128" s="97"/>
      <c r="E128" s="97"/>
      <c r="F128" s="97"/>
      <c r="G128" s="97"/>
      <c r="H128" s="97"/>
      <c r="I128" s="219" t="s">
        <v>2351</v>
      </c>
      <c r="J128" s="1"/>
      <c r="K128" s="100" t="s">
        <v>948</v>
      </c>
    </row>
    <row r="129" spans="2:11" x14ac:dyDescent="0.25">
      <c r="B129" s="97"/>
      <c r="C129" s="97"/>
      <c r="D129" s="97"/>
      <c r="E129" s="97"/>
      <c r="F129" s="97"/>
      <c r="G129" s="97"/>
      <c r="H129" s="97"/>
      <c r="I129" s="219" t="s">
        <v>2352</v>
      </c>
      <c r="J129" s="1"/>
      <c r="K129" s="100" t="s">
        <v>950</v>
      </c>
    </row>
    <row r="130" spans="2:11" x14ac:dyDescent="0.25">
      <c r="B130" s="97"/>
      <c r="C130" s="97"/>
      <c r="D130" s="97"/>
      <c r="E130" s="97"/>
      <c r="F130" s="97"/>
      <c r="G130" s="97"/>
      <c r="H130" s="97"/>
      <c r="I130" s="219" t="s">
        <v>2353</v>
      </c>
      <c r="J130" s="1"/>
      <c r="K130" s="100" t="s">
        <v>954</v>
      </c>
    </row>
    <row r="131" spans="2:11" x14ac:dyDescent="0.25">
      <c r="B131" s="97"/>
      <c r="C131" s="97"/>
      <c r="D131" s="97"/>
      <c r="E131" s="97"/>
      <c r="F131" s="97"/>
      <c r="G131" s="97"/>
      <c r="H131" s="97"/>
      <c r="I131" s="219" t="s">
        <v>1120</v>
      </c>
      <c r="J131" s="1"/>
      <c r="K131" s="100" t="s">
        <v>956</v>
      </c>
    </row>
    <row r="132" spans="2:11" x14ac:dyDescent="0.25">
      <c r="B132" s="97"/>
      <c r="C132" s="97"/>
      <c r="D132" s="97"/>
      <c r="E132" s="97"/>
      <c r="F132" s="97"/>
      <c r="G132" s="97"/>
      <c r="H132" s="97"/>
      <c r="I132" s="219" t="s">
        <v>1122</v>
      </c>
      <c r="J132" s="1"/>
      <c r="K132" s="100" t="s">
        <v>960</v>
      </c>
    </row>
    <row r="133" spans="2:11" x14ac:dyDescent="0.25">
      <c r="B133" s="97"/>
      <c r="C133" s="97"/>
      <c r="D133" s="97"/>
      <c r="E133" s="97"/>
      <c r="F133" s="97"/>
      <c r="G133" s="97"/>
      <c r="H133" s="97"/>
      <c r="I133" s="219" t="s">
        <v>2356</v>
      </c>
      <c r="J133" s="1"/>
      <c r="K133" s="100" t="s">
        <v>962</v>
      </c>
    </row>
    <row r="134" spans="2:11" x14ac:dyDescent="0.25">
      <c r="B134" s="97"/>
      <c r="C134" s="97"/>
      <c r="D134" s="97"/>
      <c r="E134" s="97"/>
      <c r="F134" s="97"/>
      <c r="G134" s="97"/>
      <c r="H134" s="97"/>
      <c r="I134" s="219" t="s">
        <v>1158</v>
      </c>
      <c r="J134" s="1"/>
      <c r="K134" s="100" t="s">
        <v>966</v>
      </c>
    </row>
    <row r="135" spans="2:11" x14ac:dyDescent="0.25">
      <c r="B135" s="97"/>
      <c r="C135" s="97"/>
      <c r="D135" s="97"/>
      <c r="E135" s="97"/>
      <c r="F135" s="97"/>
      <c r="G135" s="97"/>
      <c r="H135" s="97"/>
      <c r="I135" s="219" t="s">
        <v>2358</v>
      </c>
      <c r="J135" s="1"/>
      <c r="K135" s="100" t="s">
        <v>968</v>
      </c>
    </row>
    <row r="136" spans="2:11" x14ac:dyDescent="0.25">
      <c r="B136" s="97"/>
      <c r="C136" s="97"/>
      <c r="D136" s="97"/>
      <c r="E136" s="97"/>
      <c r="F136" s="97"/>
      <c r="G136" s="97"/>
      <c r="H136" s="97"/>
      <c r="I136" s="219" t="s">
        <v>2360</v>
      </c>
      <c r="J136" s="1"/>
      <c r="K136" s="100" t="s">
        <v>970</v>
      </c>
    </row>
    <row r="137" spans="2:11" x14ac:dyDescent="0.25">
      <c r="B137" s="97"/>
      <c r="C137" s="97"/>
      <c r="D137" s="97"/>
      <c r="E137" s="97"/>
      <c r="F137" s="97"/>
      <c r="G137" s="97"/>
      <c r="H137" s="97"/>
      <c r="I137" s="219" t="s">
        <v>2362</v>
      </c>
      <c r="J137" s="1"/>
      <c r="K137" s="100" t="s">
        <v>976</v>
      </c>
    </row>
    <row r="138" spans="2:11" x14ac:dyDescent="0.25">
      <c r="B138" s="97"/>
      <c r="C138" s="97"/>
      <c r="D138" s="97"/>
      <c r="E138" s="97"/>
      <c r="F138" s="97"/>
      <c r="G138" s="97"/>
      <c r="H138" s="97"/>
      <c r="I138" s="219" t="s">
        <v>2363</v>
      </c>
      <c r="J138" s="1"/>
      <c r="K138" s="100" t="s">
        <v>978</v>
      </c>
    </row>
    <row r="139" spans="2:11" x14ac:dyDescent="0.25">
      <c r="B139" s="97"/>
      <c r="C139" s="97"/>
      <c r="D139" s="97"/>
      <c r="E139" s="97"/>
      <c r="F139" s="97"/>
      <c r="G139" s="97"/>
      <c r="H139" s="97"/>
      <c r="I139" s="219" t="s">
        <v>1166</v>
      </c>
      <c r="J139" s="1"/>
      <c r="K139" s="100" t="s">
        <v>980</v>
      </c>
    </row>
    <row r="140" spans="2:11" x14ac:dyDescent="0.25">
      <c r="B140" s="97"/>
      <c r="C140" s="97"/>
      <c r="D140" s="97"/>
      <c r="E140" s="97"/>
      <c r="F140" s="97"/>
      <c r="G140" s="97"/>
      <c r="H140" s="97"/>
      <c r="I140" s="219" t="s">
        <v>1168</v>
      </c>
      <c r="J140" s="1"/>
      <c r="K140" s="100" t="s">
        <v>982</v>
      </c>
    </row>
    <row r="141" spans="2:11" x14ac:dyDescent="0.25">
      <c r="B141" s="97"/>
      <c r="C141" s="97"/>
      <c r="D141" s="97"/>
      <c r="E141" s="97"/>
      <c r="F141" s="97"/>
      <c r="G141" s="97"/>
      <c r="H141" s="97"/>
      <c r="I141" s="219" t="s">
        <v>1170</v>
      </c>
      <c r="J141" s="1"/>
      <c r="K141" s="100" t="s">
        <v>984</v>
      </c>
    </row>
    <row r="142" spans="2:11" x14ac:dyDescent="0.25">
      <c r="B142" s="97"/>
      <c r="C142" s="97"/>
      <c r="D142" s="97"/>
      <c r="E142" s="97"/>
      <c r="F142" s="97"/>
      <c r="G142" s="97"/>
      <c r="H142" s="97"/>
      <c r="I142" s="219" t="s">
        <v>2366</v>
      </c>
      <c r="J142" s="1"/>
      <c r="K142" s="100" t="s">
        <v>986</v>
      </c>
    </row>
    <row r="143" spans="2:11" x14ac:dyDescent="0.25">
      <c r="B143" s="97"/>
      <c r="C143" s="97"/>
      <c r="D143" s="97"/>
      <c r="E143" s="97"/>
      <c r="F143" s="97"/>
      <c r="G143" s="97"/>
      <c r="H143" s="97"/>
      <c r="I143" s="219" t="s">
        <v>2368</v>
      </c>
      <c r="J143" s="1"/>
      <c r="K143" s="100" t="s">
        <v>988</v>
      </c>
    </row>
    <row r="144" spans="2:11" x14ac:dyDescent="0.25">
      <c r="B144" s="97"/>
      <c r="C144" s="97"/>
      <c r="D144" s="97"/>
      <c r="E144" s="97"/>
      <c r="F144" s="97"/>
      <c r="G144" s="97"/>
      <c r="H144" s="97"/>
      <c r="I144" s="219" t="s">
        <v>1172</v>
      </c>
      <c r="J144" s="1"/>
      <c r="K144" s="100" t="s">
        <v>992</v>
      </c>
    </row>
    <row r="145" spans="2:11" x14ac:dyDescent="0.25">
      <c r="B145" s="97"/>
      <c r="C145" s="97"/>
      <c r="D145" s="97"/>
      <c r="E145" s="97"/>
      <c r="F145" s="97"/>
      <c r="G145" s="97"/>
      <c r="H145" s="97"/>
      <c r="I145" s="219" t="s">
        <v>2370</v>
      </c>
      <c r="J145" s="1"/>
      <c r="K145" s="100" t="s">
        <v>997</v>
      </c>
    </row>
    <row r="146" spans="2:11" x14ac:dyDescent="0.25">
      <c r="B146" s="97"/>
      <c r="C146" s="97"/>
      <c r="D146" s="97"/>
      <c r="E146" s="97"/>
      <c r="F146" s="97"/>
      <c r="G146" s="97"/>
      <c r="H146" s="97"/>
      <c r="I146" s="219" t="s">
        <v>2371</v>
      </c>
      <c r="J146" s="1"/>
      <c r="K146" s="100" t="s">
        <v>1000</v>
      </c>
    </row>
    <row r="147" spans="2:11" x14ac:dyDescent="0.25">
      <c r="B147" s="97"/>
      <c r="C147" s="97"/>
      <c r="D147" s="97"/>
      <c r="E147" s="97"/>
      <c r="F147" s="97"/>
      <c r="G147" s="97"/>
      <c r="H147" s="97"/>
      <c r="I147" s="219" t="s">
        <v>2373</v>
      </c>
      <c r="J147" s="1"/>
      <c r="K147" s="100" t="s">
        <v>1002</v>
      </c>
    </row>
    <row r="148" spans="2:11" x14ac:dyDescent="0.25">
      <c r="B148" s="97"/>
      <c r="C148" s="97"/>
      <c r="D148" s="97"/>
      <c r="E148" s="97"/>
      <c r="F148" s="97"/>
      <c r="G148" s="97"/>
      <c r="H148" s="97"/>
      <c r="I148" s="219" t="s">
        <v>2374</v>
      </c>
      <c r="J148" s="1"/>
      <c r="K148" s="100" t="s">
        <v>1006</v>
      </c>
    </row>
    <row r="149" spans="2:11" x14ac:dyDescent="0.25">
      <c r="B149" s="97"/>
      <c r="C149" s="97"/>
      <c r="D149" s="97"/>
      <c r="E149" s="97"/>
      <c r="F149" s="97"/>
      <c r="G149" s="97"/>
      <c r="H149" s="97"/>
      <c r="I149" s="219" t="s">
        <v>2375</v>
      </c>
      <c r="J149" s="1"/>
      <c r="K149" s="100" t="s">
        <v>1008</v>
      </c>
    </row>
    <row r="150" spans="2:11" x14ac:dyDescent="0.25">
      <c r="B150" s="97"/>
      <c r="C150" s="97"/>
      <c r="D150" s="97"/>
      <c r="E150" s="97"/>
      <c r="F150" s="97"/>
      <c r="G150" s="97"/>
      <c r="H150" s="97"/>
      <c r="I150" s="219" t="s">
        <v>2376</v>
      </c>
      <c r="J150" s="1"/>
      <c r="K150" s="100" t="s">
        <v>1010</v>
      </c>
    </row>
    <row r="151" spans="2:11" x14ac:dyDescent="0.25">
      <c r="B151" s="97"/>
      <c r="C151" s="97"/>
      <c r="D151" s="97"/>
      <c r="E151" s="97"/>
      <c r="F151" s="97"/>
      <c r="G151" s="97"/>
      <c r="H151" s="97"/>
      <c r="I151" s="219" t="s">
        <v>2377</v>
      </c>
      <c r="J151" s="1"/>
      <c r="K151" s="100" t="s">
        <v>1012</v>
      </c>
    </row>
    <row r="152" spans="2:11" x14ac:dyDescent="0.25">
      <c r="B152" s="97"/>
      <c r="C152" s="97"/>
      <c r="D152" s="97"/>
      <c r="E152" s="97"/>
      <c r="F152" s="97"/>
      <c r="G152" s="97"/>
      <c r="H152" s="97"/>
      <c r="I152" s="219" t="s">
        <v>2378</v>
      </c>
      <c r="J152" s="1"/>
      <c r="K152" s="100" t="s">
        <v>1016</v>
      </c>
    </row>
    <row r="153" spans="2:11" x14ac:dyDescent="0.25">
      <c r="B153" s="97"/>
      <c r="C153" s="97"/>
      <c r="D153" s="97"/>
      <c r="E153" s="97"/>
      <c r="F153" s="97"/>
      <c r="G153" s="97"/>
      <c r="H153" s="97"/>
      <c r="I153" s="219" t="s">
        <v>2380</v>
      </c>
      <c r="J153" s="1"/>
      <c r="K153" s="100" t="s">
        <v>1021</v>
      </c>
    </row>
    <row r="154" spans="2:11" x14ac:dyDescent="0.25">
      <c r="B154" s="97"/>
      <c r="C154" s="97"/>
      <c r="D154" s="97"/>
      <c r="E154" s="97"/>
      <c r="F154" s="97"/>
      <c r="G154" s="97"/>
      <c r="H154" s="97"/>
      <c r="I154" s="219" t="s">
        <v>2381</v>
      </c>
      <c r="J154" s="1"/>
      <c r="K154" s="100" t="s">
        <v>1025</v>
      </c>
    </row>
    <row r="155" spans="2:11" x14ac:dyDescent="0.25">
      <c r="B155" s="97"/>
      <c r="C155" s="97"/>
      <c r="D155" s="97"/>
      <c r="E155" s="97"/>
      <c r="F155" s="97"/>
      <c r="G155" s="97"/>
      <c r="H155" s="97"/>
      <c r="I155" s="219" t="s">
        <v>2382</v>
      </c>
      <c r="J155" s="1"/>
      <c r="K155" s="100" t="s">
        <v>1027</v>
      </c>
    </row>
    <row r="156" spans="2:11" x14ac:dyDescent="0.25">
      <c r="B156" s="97"/>
      <c r="C156" s="97"/>
      <c r="D156" s="97"/>
      <c r="E156" s="97"/>
      <c r="F156" s="97"/>
      <c r="G156" s="97"/>
      <c r="H156" s="97"/>
      <c r="I156" s="219" t="s">
        <v>2383</v>
      </c>
      <c r="J156" s="1"/>
      <c r="K156" s="100" t="s">
        <v>1031</v>
      </c>
    </row>
    <row r="157" spans="2:11" x14ac:dyDescent="0.25">
      <c r="B157" s="97"/>
      <c r="C157" s="97"/>
      <c r="D157" s="97"/>
      <c r="E157" s="97"/>
      <c r="F157" s="97"/>
      <c r="G157" s="97"/>
      <c r="H157" s="97"/>
      <c r="I157" s="219" t="s">
        <v>2384</v>
      </c>
      <c r="J157" s="1"/>
      <c r="K157" s="100" t="s">
        <v>1033</v>
      </c>
    </row>
    <row r="158" spans="2:11" x14ac:dyDescent="0.25">
      <c r="B158" s="97"/>
      <c r="C158" s="97"/>
      <c r="D158" s="97"/>
      <c r="E158" s="97"/>
      <c r="F158" s="97"/>
      <c r="G158" s="97"/>
      <c r="H158" s="97"/>
      <c r="I158" s="219" t="s">
        <v>2385</v>
      </c>
      <c r="J158" s="1"/>
      <c r="K158" s="100" t="s">
        <v>1035</v>
      </c>
    </row>
    <row r="159" spans="2:11" x14ac:dyDescent="0.25">
      <c r="B159" s="97"/>
      <c r="C159" s="97"/>
      <c r="D159" s="97"/>
      <c r="E159" s="97"/>
      <c r="F159" s="97"/>
      <c r="G159" s="97"/>
      <c r="H159" s="97"/>
      <c r="I159" s="219" t="s">
        <v>2386</v>
      </c>
      <c r="J159" s="1"/>
      <c r="K159" s="100" t="s">
        <v>1037</v>
      </c>
    </row>
    <row r="160" spans="2:11" x14ac:dyDescent="0.25">
      <c r="B160" s="97"/>
      <c r="C160" s="97"/>
      <c r="D160" s="97"/>
      <c r="E160" s="97"/>
      <c r="F160" s="97"/>
      <c r="G160" s="97"/>
      <c r="H160" s="97"/>
      <c r="I160" s="219" t="s">
        <v>2387</v>
      </c>
      <c r="J160" s="1"/>
      <c r="K160" s="100" t="s">
        <v>1041</v>
      </c>
    </row>
    <row r="161" spans="2:11" x14ac:dyDescent="0.25">
      <c r="B161" s="97"/>
      <c r="C161" s="97"/>
      <c r="D161" s="97"/>
      <c r="E161" s="97"/>
      <c r="F161" s="97"/>
      <c r="G161" s="97"/>
      <c r="H161" s="97"/>
      <c r="I161" s="219" t="s">
        <v>2389</v>
      </c>
      <c r="J161" s="1"/>
      <c r="K161" s="100" t="s">
        <v>1043</v>
      </c>
    </row>
    <row r="162" spans="2:11" x14ac:dyDescent="0.25">
      <c r="B162" s="97"/>
      <c r="C162" s="97"/>
      <c r="D162" s="97"/>
      <c r="E162" s="97"/>
      <c r="F162" s="97"/>
      <c r="G162" s="97"/>
      <c r="H162" s="97"/>
      <c r="I162" s="219" t="s">
        <v>2390</v>
      </c>
      <c r="J162" s="1"/>
      <c r="K162" s="100" t="s">
        <v>1045</v>
      </c>
    </row>
    <row r="163" spans="2:11" x14ac:dyDescent="0.25">
      <c r="B163" s="97"/>
      <c r="C163" s="97"/>
      <c r="D163" s="97"/>
      <c r="E163" s="97"/>
      <c r="F163" s="97"/>
      <c r="G163" s="97"/>
      <c r="H163" s="97"/>
      <c r="I163" s="219" t="s">
        <v>2392</v>
      </c>
      <c r="J163" s="1"/>
      <c r="K163" s="100" t="s">
        <v>1051</v>
      </c>
    </row>
    <row r="164" spans="2:11" x14ac:dyDescent="0.25">
      <c r="B164" s="97"/>
      <c r="C164" s="97"/>
      <c r="D164" s="97"/>
      <c r="E164" s="97"/>
      <c r="F164" s="97"/>
      <c r="G164" s="97"/>
      <c r="H164" s="97"/>
      <c r="I164" s="219" t="s">
        <v>2393</v>
      </c>
      <c r="J164" s="1"/>
      <c r="K164" s="100" t="s">
        <v>1054</v>
      </c>
    </row>
    <row r="165" spans="2:11" x14ac:dyDescent="0.25">
      <c r="B165" s="97"/>
      <c r="C165" s="97"/>
      <c r="D165" s="97"/>
      <c r="E165" s="97"/>
      <c r="F165" s="97"/>
      <c r="G165" s="97"/>
      <c r="H165" s="97"/>
      <c r="I165" s="219" t="s">
        <v>2394</v>
      </c>
      <c r="J165" s="1"/>
      <c r="K165" s="100" t="s">
        <v>1056</v>
      </c>
    </row>
    <row r="166" spans="2:11" x14ac:dyDescent="0.25">
      <c r="B166" s="97"/>
      <c r="C166" s="97"/>
      <c r="D166" s="97"/>
      <c r="E166" s="97"/>
      <c r="F166" s="97"/>
      <c r="G166" s="97"/>
      <c r="H166" s="97"/>
      <c r="I166" s="219" t="s">
        <v>2396</v>
      </c>
      <c r="J166" s="1"/>
      <c r="K166" s="100" t="s">
        <v>1058</v>
      </c>
    </row>
    <row r="167" spans="2:11" x14ac:dyDescent="0.25">
      <c r="B167" s="97"/>
      <c r="C167" s="97"/>
      <c r="D167" s="97"/>
      <c r="E167" s="97"/>
      <c r="F167" s="97"/>
      <c r="G167" s="97"/>
      <c r="H167" s="97"/>
      <c r="I167" s="219" t="s">
        <v>1188</v>
      </c>
      <c r="J167" s="1"/>
      <c r="K167" s="100" t="s">
        <v>1060</v>
      </c>
    </row>
    <row r="168" spans="2:11" x14ac:dyDescent="0.25">
      <c r="B168" s="97"/>
      <c r="C168" s="97"/>
      <c r="D168" s="97"/>
      <c r="E168" s="97"/>
      <c r="F168" s="97"/>
      <c r="G168" s="97"/>
      <c r="H168" s="97"/>
      <c r="I168" s="219" t="s">
        <v>1190</v>
      </c>
      <c r="J168" s="1"/>
      <c r="K168" s="100" t="s">
        <v>1062</v>
      </c>
    </row>
    <row r="169" spans="2:11" x14ac:dyDescent="0.25">
      <c r="B169" s="97"/>
      <c r="C169" s="97"/>
      <c r="D169" s="97"/>
      <c r="E169" s="97"/>
      <c r="F169" s="97"/>
      <c r="G169" s="97"/>
      <c r="H169" s="97"/>
      <c r="I169" s="219" t="s">
        <v>2400</v>
      </c>
      <c r="J169" s="1"/>
      <c r="K169" s="100" t="s">
        <v>1066</v>
      </c>
    </row>
    <row r="170" spans="2:11" x14ac:dyDescent="0.25">
      <c r="B170" s="97"/>
      <c r="C170" s="97"/>
      <c r="D170" s="97"/>
      <c r="E170" s="97"/>
      <c r="F170" s="97"/>
      <c r="G170" s="97"/>
      <c r="H170" s="97"/>
      <c r="I170" s="219" t="s">
        <v>2402</v>
      </c>
      <c r="J170" s="1"/>
      <c r="K170" s="100" t="s">
        <v>1068</v>
      </c>
    </row>
    <row r="171" spans="2:11" x14ac:dyDescent="0.25">
      <c r="B171" s="97"/>
      <c r="C171" s="97"/>
      <c r="D171" s="97"/>
      <c r="E171" s="97"/>
      <c r="F171" s="97"/>
      <c r="G171" s="97"/>
      <c r="H171" s="97"/>
      <c r="I171" s="219" t="s">
        <v>2404</v>
      </c>
      <c r="J171" s="1"/>
      <c r="K171" s="100" t="s">
        <v>1073</v>
      </c>
    </row>
    <row r="172" spans="2:11" x14ac:dyDescent="0.25">
      <c r="B172" s="97"/>
      <c r="C172" s="97"/>
      <c r="D172" s="97"/>
      <c r="E172" s="97"/>
      <c r="F172" s="97"/>
      <c r="G172" s="97"/>
      <c r="H172" s="97"/>
      <c r="I172" s="219" t="s">
        <v>2405</v>
      </c>
      <c r="J172" s="1"/>
      <c r="K172" s="100" t="s">
        <v>1076</v>
      </c>
    </row>
    <row r="173" spans="2:11" x14ac:dyDescent="0.25">
      <c r="B173" s="97"/>
      <c r="C173" s="97"/>
      <c r="D173" s="97"/>
      <c r="E173" s="97"/>
      <c r="F173" s="97"/>
      <c r="G173" s="97"/>
      <c r="H173" s="97"/>
      <c r="I173" s="219" t="s">
        <v>2407</v>
      </c>
      <c r="J173" s="1"/>
      <c r="K173" s="100" t="s">
        <v>1078</v>
      </c>
    </row>
    <row r="174" spans="2:11" x14ac:dyDescent="0.25">
      <c r="B174" s="97"/>
      <c r="C174" s="97"/>
      <c r="D174" s="97"/>
      <c r="E174" s="97"/>
      <c r="F174" s="97"/>
      <c r="G174" s="97"/>
      <c r="H174" s="97"/>
      <c r="I174" s="219" t="s">
        <v>2408</v>
      </c>
      <c r="J174" s="1"/>
      <c r="K174" s="100" t="s">
        <v>1080</v>
      </c>
    </row>
    <row r="175" spans="2:11" x14ac:dyDescent="0.25">
      <c r="B175" s="97"/>
      <c r="C175" s="97"/>
      <c r="D175" s="97"/>
      <c r="E175" s="97"/>
      <c r="F175" s="97"/>
      <c r="G175" s="97"/>
      <c r="H175" s="97"/>
      <c r="I175" s="219" t="s">
        <v>2410</v>
      </c>
      <c r="J175" s="1"/>
      <c r="K175" s="100" t="s">
        <v>1082</v>
      </c>
    </row>
    <row r="176" spans="2:11" x14ac:dyDescent="0.25">
      <c r="B176" s="97"/>
      <c r="C176" s="97"/>
      <c r="D176" s="97"/>
      <c r="E176" s="97"/>
      <c r="F176" s="97"/>
      <c r="G176" s="97"/>
      <c r="H176" s="97"/>
      <c r="I176" s="219" t="s">
        <v>2411</v>
      </c>
      <c r="J176" s="1"/>
      <c r="K176" s="100" t="s">
        <v>1088</v>
      </c>
    </row>
    <row r="177" spans="2:11" x14ac:dyDescent="0.25">
      <c r="B177" s="97"/>
      <c r="C177" s="97"/>
      <c r="D177" s="97"/>
      <c r="E177" s="97"/>
      <c r="F177" s="97"/>
      <c r="G177" s="97"/>
      <c r="H177" s="97"/>
      <c r="I177" s="219" t="s">
        <v>2413</v>
      </c>
      <c r="J177" s="1"/>
      <c r="K177" s="100" t="s">
        <v>1090</v>
      </c>
    </row>
    <row r="178" spans="2:11" x14ac:dyDescent="0.25">
      <c r="B178" s="97"/>
      <c r="C178" s="97"/>
      <c r="D178" s="97"/>
      <c r="E178" s="97"/>
      <c r="F178" s="97"/>
      <c r="G178" s="97"/>
      <c r="H178" s="97"/>
      <c r="I178" s="219" t="s">
        <v>2414</v>
      </c>
      <c r="J178" s="1"/>
      <c r="K178" s="100" t="s">
        <v>1092</v>
      </c>
    </row>
    <row r="179" spans="2:11" x14ac:dyDescent="0.25">
      <c r="B179" s="97"/>
      <c r="C179" s="97"/>
      <c r="D179" s="97"/>
      <c r="E179" s="97"/>
      <c r="F179" s="97"/>
      <c r="G179" s="97"/>
      <c r="H179" s="97"/>
      <c r="I179" s="219" t="s">
        <v>2415</v>
      </c>
      <c r="J179" s="1"/>
      <c r="K179" s="100" t="s">
        <v>1094</v>
      </c>
    </row>
    <row r="180" spans="2:11" x14ac:dyDescent="0.25">
      <c r="B180" s="97"/>
      <c r="C180" s="97"/>
      <c r="D180" s="97"/>
      <c r="E180" s="97"/>
      <c r="F180" s="97"/>
      <c r="G180" s="97"/>
      <c r="H180" s="97"/>
      <c r="I180" s="219" t="s">
        <v>2417</v>
      </c>
      <c r="J180" s="1"/>
      <c r="K180" s="100" t="s">
        <v>1098</v>
      </c>
    </row>
    <row r="181" spans="2:11" x14ac:dyDescent="0.25">
      <c r="B181" s="97"/>
      <c r="C181" s="97"/>
      <c r="D181" s="97"/>
      <c r="E181" s="97"/>
      <c r="F181" s="97"/>
      <c r="G181" s="97"/>
      <c r="H181" s="97"/>
      <c r="I181" s="219" t="s">
        <v>2418</v>
      </c>
      <c r="J181" s="1"/>
      <c r="K181" s="100" t="s">
        <v>1100</v>
      </c>
    </row>
    <row r="182" spans="2:11" x14ac:dyDescent="0.25">
      <c r="B182" s="97"/>
      <c r="C182" s="97"/>
      <c r="D182" s="97"/>
      <c r="E182" s="97"/>
      <c r="F182" s="97"/>
      <c r="G182" s="97"/>
      <c r="H182" s="97"/>
      <c r="I182" s="219" t="s">
        <v>2420</v>
      </c>
      <c r="J182" s="1"/>
      <c r="K182" s="100" t="s">
        <v>1102</v>
      </c>
    </row>
    <row r="183" spans="2:11" x14ac:dyDescent="0.25">
      <c r="B183" s="97"/>
      <c r="C183" s="97"/>
      <c r="D183" s="97"/>
      <c r="E183" s="97"/>
      <c r="F183" s="97"/>
      <c r="G183" s="97"/>
      <c r="H183" s="97"/>
      <c r="I183" s="219" t="s">
        <v>2421</v>
      </c>
      <c r="J183" s="1"/>
      <c r="K183" s="100" t="s">
        <v>1104</v>
      </c>
    </row>
    <row r="184" spans="2:11" x14ac:dyDescent="0.25">
      <c r="B184" s="97"/>
      <c r="C184" s="97"/>
      <c r="D184" s="97"/>
      <c r="E184" s="97"/>
      <c r="F184" s="97"/>
      <c r="G184" s="97"/>
      <c r="H184" s="97"/>
      <c r="I184" s="219" t="s">
        <v>2423</v>
      </c>
      <c r="J184" s="1"/>
      <c r="K184" s="100" t="s">
        <v>1106</v>
      </c>
    </row>
    <row r="185" spans="2:11" x14ac:dyDescent="0.25">
      <c r="B185" s="97"/>
      <c r="C185" s="97"/>
      <c r="D185" s="97"/>
      <c r="E185" s="97"/>
      <c r="F185" s="97"/>
      <c r="G185" s="97"/>
      <c r="H185" s="97"/>
      <c r="I185" s="219" t="s">
        <v>2424</v>
      </c>
      <c r="J185" s="1"/>
      <c r="K185" s="100" t="s">
        <v>1112</v>
      </c>
    </row>
    <row r="186" spans="2:11" x14ac:dyDescent="0.25">
      <c r="B186" s="97"/>
      <c r="C186" s="97"/>
      <c r="D186" s="97"/>
      <c r="E186" s="97"/>
      <c r="F186" s="97"/>
      <c r="G186" s="97"/>
      <c r="H186" s="97"/>
      <c r="I186" s="219" t="s">
        <v>2425</v>
      </c>
      <c r="J186" s="1"/>
      <c r="K186" s="100" t="s">
        <v>1114</v>
      </c>
    </row>
    <row r="187" spans="2:11" x14ac:dyDescent="0.25">
      <c r="B187" s="97"/>
      <c r="C187" s="97"/>
      <c r="D187" s="97"/>
      <c r="E187" s="97"/>
      <c r="F187" s="97"/>
      <c r="G187" s="97"/>
      <c r="H187" s="97"/>
      <c r="I187" s="219" t="s">
        <v>2426</v>
      </c>
      <c r="J187" s="1"/>
      <c r="K187" s="100" t="s">
        <v>1116</v>
      </c>
    </row>
    <row r="188" spans="2:11" x14ac:dyDescent="0.25">
      <c r="B188" s="97"/>
      <c r="C188" s="97"/>
      <c r="D188" s="97"/>
      <c r="E188" s="97"/>
      <c r="F188" s="97"/>
      <c r="G188" s="97"/>
      <c r="H188" s="97"/>
      <c r="I188" s="219" t="s">
        <v>2428</v>
      </c>
      <c r="J188" s="1"/>
      <c r="K188" s="100" t="s">
        <v>1120</v>
      </c>
    </row>
    <row r="189" spans="2:11" x14ac:dyDescent="0.25">
      <c r="B189" s="97"/>
      <c r="C189" s="97"/>
      <c r="D189" s="97"/>
      <c r="E189" s="97"/>
      <c r="F189" s="97"/>
      <c r="G189" s="97"/>
      <c r="H189" s="97"/>
      <c r="I189" s="219" t="s">
        <v>2430</v>
      </c>
      <c r="J189" s="1"/>
      <c r="K189" s="100" t="s">
        <v>1122</v>
      </c>
    </row>
    <row r="190" spans="2:11" x14ac:dyDescent="0.25">
      <c r="B190" s="97"/>
      <c r="C190" s="97"/>
      <c r="D190" s="97"/>
      <c r="E190" s="97"/>
      <c r="F190" s="97"/>
      <c r="G190" s="97"/>
      <c r="H190" s="97"/>
      <c r="I190" s="219" t="s">
        <v>2432</v>
      </c>
      <c r="J190" s="1"/>
      <c r="K190" s="100" t="s">
        <v>1124</v>
      </c>
    </row>
    <row r="191" spans="2:11" x14ac:dyDescent="0.25">
      <c r="B191" s="97"/>
      <c r="C191" s="97"/>
      <c r="D191" s="97"/>
      <c r="E191" s="97"/>
      <c r="F191" s="97"/>
      <c r="G191" s="97"/>
      <c r="H191" s="97"/>
      <c r="I191" s="219" t="s">
        <v>2434</v>
      </c>
      <c r="J191" s="1"/>
      <c r="K191" s="100" t="s">
        <v>1128</v>
      </c>
    </row>
    <row r="192" spans="2:11" x14ac:dyDescent="0.25">
      <c r="B192" s="97"/>
      <c r="C192" s="97"/>
      <c r="D192" s="97"/>
      <c r="E192" s="97"/>
      <c r="F192" s="97"/>
      <c r="G192" s="97"/>
      <c r="H192" s="97"/>
      <c r="I192" s="219" t="s">
        <v>2435</v>
      </c>
      <c r="J192" s="1"/>
      <c r="K192" s="100" t="s">
        <v>1130</v>
      </c>
    </row>
    <row r="193" spans="2:11" x14ac:dyDescent="0.25">
      <c r="B193" s="97"/>
      <c r="C193" s="97"/>
      <c r="D193" s="97"/>
      <c r="E193" s="97"/>
      <c r="F193" s="97"/>
      <c r="G193" s="97"/>
      <c r="H193" s="97"/>
      <c r="I193" s="219" t="s">
        <v>2436</v>
      </c>
      <c r="J193" s="1"/>
      <c r="K193" s="100" t="s">
        <v>1132</v>
      </c>
    </row>
    <row r="194" spans="2:11" x14ac:dyDescent="0.25">
      <c r="B194" s="97"/>
      <c r="C194" s="97"/>
      <c r="D194" s="97"/>
      <c r="E194" s="97"/>
      <c r="F194" s="97"/>
      <c r="G194" s="97"/>
      <c r="H194" s="97"/>
      <c r="I194" s="219" t="s">
        <v>2437</v>
      </c>
      <c r="J194" s="1"/>
      <c r="K194" s="100" t="s">
        <v>1136</v>
      </c>
    </row>
    <row r="195" spans="2:11" x14ac:dyDescent="0.25">
      <c r="B195" s="97"/>
      <c r="C195" s="97"/>
      <c r="D195" s="97"/>
      <c r="E195" s="97"/>
      <c r="F195" s="97"/>
      <c r="G195" s="97"/>
      <c r="H195" s="97"/>
      <c r="I195" s="219" t="s">
        <v>2438</v>
      </c>
      <c r="J195" s="1"/>
      <c r="K195" s="100" t="s">
        <v>1138</v>
      </c>
    </row>
    <row r="196" spans="2:11" x14ac:dyDescent="0.25">
      <c r="B196" s="97"/>
      <c r="C196" s="97"/>
      <c r="D196" s="97"/>
      <c r="E196" s="97"/>
      <c r="F196" s="97"/>
      <c r="G196" s="97"/>
      <c r="H196" s="97"/>
      <c r="I196" s="219" t="s">
        <v>2440</v>
      </c>
      <c r="J196" s="1"/>
      <c r="K196" s="100" t="s">
        <v>1142</v>
      </c>
    </row>
    <row r="197" spans="2:11" x14ac:dyDescent="0.25">
      <c r="B197" s="97"/>
      <c r="C197" s="97"/>
      <c r="D197" s="97"/>
      <c r="E197" s="97"/>
      <c r="F197" s="97"/>
      <c r="G197" s="97"/>
      <c r="H197" s="97"/>
      <c r="I197" s="219" t="s">
        <v>2442</v>
      </c>
      <c r="J197" s="1"/>
      <c r="K197" s="100" t="s">
        <v>1144</v>
      </c>
    </row>
    <row r="198" spans="2:11" x14ac:dyDescent="0.25">
      <c r="B198" s="97"/>
      <c r="C198" s="97"/>
      <c r="D198" s="97"/>
      <c r="E198" s="97"/>
      <c r="F198" s="97"/>
      <c r="G198" s="97"/>
      <c r="H198" s="97"/>
      <c r="I198" s="219" t="s">
        <v>2444</v>
      </c>
      <c r="J198" s="1"/>
      <c r="K198" s="100" t="s">
        <v>1148</v>
      </c>
    </row>
    <row r="199" spans="2:11" x14ac:dyDescent="0.25">
      <c r="B199" s="97"/>
      <c r="C199" s="97"/>
      <c r="D199" s="97"/>
      <c r="E199" s="97"/>
      <c r="F199" s="97"/>
      <c r="G199" s="97"/>
      <c r="H199" s="97"/>
      <c r="I199" s="219" t="s">
        <v>2446</v>
      </c>
      <c r="J199" s="1"/>
      <c r="K199" s="100" t="s">
        <v>1150</v>
      </c>
    </row>
    <row r="200" spans="2:11" x14ac:dyDescent="0.25">
      <c r="B200" s="97"/>
      <c r="C200" s="97"/>
      <c r="D200" s="97"/>
      <c r="E200" s="97"/>
      <c r="F200" s="97"/>
      <c r="G200" s="97"/>
      <c r="H200" s="97"/>
      <c r="I200" s="219" t="s">
        <v>2448</v>
      </c>
      <c r="J200" s="1"/>
      <c r="K200" s="100" t="s">
        <v>1152</v>
      </c>
    </row>
    <row r="201" spans="2:11" x14ac:dyDescent="0.25">
      <c r="B201" s="97"/>
      <c r="C201" s="97"/>
      <c r="D201" s="97"/>
      <c r="E201" s="97"/>
      <c r="F201" s="97"/>
      <c r="G201" s="97"/>
      <c r="H201" s="97"/>
      <c r="I201" s="219" t="s">
        <v>2450</v>
      </c>
      <c r="J201" s="1"/>
      <c r="K201" s="100" t="s">
        <v>1154</v>
      </c>
    </row>
    <row r="202" spans="2:11" x14ac:dyDescent="0.25">
      <c r="B202" s="97"/>
      <c r="C202" s="97"/>
      <c r="D202" s="97"/>
      <c r="E202" s="97"/>
      <c r="F202" s="97"/>
      <c r="G202" s="97"/>
      <c r="H202" s="97"/>
      <c r="I202" s="219" t="s">
        <v>2451</v>
      </c>
      <c r="J202" s="1"/>
      <c r="K202" s="100" t="s">
        <v>1158</v>
      </c>
    </row>
    <row r="203" spans="2:11" x14ac:dyDescent="0.25">
      <c r="B203" s="97"/>
      <c r="C203" s="97"/>
      <c r="D203" s="97"/>
      <c r="E203" s="97"/>
      <c r="F203" s="97"/>
      <c r="G203" s="97"/>
      <c r="H203" s="97"/>
      <c r="I203" s="219" t="s">
        <v>2453</v>
      </c>
      <c r="J203" s="1"/>
      <c r="K203" s="100" t="s">
        <v>1160</v>
      </c>
    </row>
    <row r="204" spans="2:11" x14ac:dyDescent="0.25">
      <c r="B204" s="97"/>
      <c r="C204" s="97"/>
      <c r="D204" s="97"/>
      <c r="E204" s="97"/>
      <c r="F204" s="97"/>
      <c r="G204" s="97"/>
      <c r="H204" s="97"/>
      <c r="I204" s="219" t="s">
        <v>2455</v>
      </c>
      <c r="J204" s="1"/>
      <c r="K204" s="100" t="s">
        <v>1166</v>
      </c>
    </row>
    <row r="205" spans="2:11" x14ac:dyDescent="0.25">
      <c r="B205" s="97"/>
      <c r="C205" s="97"/>
      <c r="D205" s="97"/>
      <c r="E205" s="97"/>
      <c r="F205" s="97"/>
      <c r="G205" s="97"/>
      <c r="H205" s="97"/>
      <c r="I205" s="219" t="s">
        <v>2457</v>
      </c>
      <c r="J205" s="1"/>
      <c r="K205" s="100" t="s">
        <v>1168</v>
      </c>
    </row>
    <row r="206" spans="2:11" x14ac:dyDescent="0.25">
      <c r="B206" s="97"/>
      <c r="C206" s="97"/>
      <c r="D206" s="97"/>
      <c r="E206" s="97"/>
      <c r="F206" s="97"/>
      <c r="G206" s="97"/>
      <c r="H206" s="97"/>
      <c r="I206" s="219" t="s">
        <v>2458</v>
      </c>
      <c r="J206" s="1"/>
      <c r="K206" s="100" t="s">
        <v>1170</v>
      </c>
    </row>
    <row r="207" spans="2:11" x14ac:dyDescent="0.25">
      <c r="B207" s="97"/>
      <c r="C207" s="97"/>
      <c r="D207" s="97"/>
      <c r="E207" s="97"/>
      <c r="F207" s="97"/>
      <c r="G207" s="97"/>
      <c r="H207" s="97"/>
      <c r="I207" s="219" t="s">
        <v>2460</v>
      </c>
      <c r="J207" s="1"/>
      <c r="K207" s="100" t="s">
        <v>1172</v>
      </c>
    </row>
    <row r="208" spans="2:11" x14ac:dyDescent="0.25">
      <c r="B208" s="97"/>
      <c r="C208" s="97"/>
      <c r="D208" s="97"/>
      <c r="E208" s="97"/>
      <c r="F208" s="97"/>
      <c r="G208" s="97"/>
      <c r="H208" s="97"/>
      <c r="I208" s="219" t="s">
        <v>1252</v>
      </c>
      <c r="J208" s="1"/>
      <c r="K208" s="100" t="s">
        <v>1176</v>
      </c>
    </row>
    <row r="209" spans="2:11" x14ac:dyDescent="0.25">
      <c r="B209" s="97"/>
      <c r="C209" s="97"/>
      <c r="D209" s="97"/>
      <c r="E209" s="97"/>
      <c r="F209" s="97"/>
      <c r="G209" s="97"/>
      <c r="H209" s="97"/>
      <c r="I209" s="219" t="s">
        <v>1254</v>
      </c>
      <c r="J209" s="1"/>
      <c r="K209" s="100" t="s">
        <v>1178</v>
      </c>
    </row>
    <row r="210" spans="2:11" x14ac:dyDescent="0.25">
      <c r="B210" s="97"/>
      <c r="C210" s="97"/>
      <c r="D210" s="97"/>
      <c r="E210" s="97"/>
      <c r="F210" s="97"/>
      <c r="G210" s="97"/>
      <c r="H210" s="97"/>
      <c r="I210" s="219" t="s">
        <v>2463</v>
      </c>
      <c r="J210" s="1"/>
      <c r="K210" s="100" t="s">
        <v>1180</v>
      </c>
    </row>
    <row r="211" spans="2:11" x14ac:dyDescent="0.25">
      <c r="B211" s="97"/>
      <c r="C211" s="97"/>
      <c r="D211" s="97"/>
      <c r="E211" s="97"/>
      <c r="F211" s="97"/>
      <c r="G211" s="97"/>
      <c r="H211" s="97"/>
      <c r="I211" s="219" t="s">
        <v>1258</v>
      </c>
      <c r="J211" s="1"/>
      <c r="K211" s="100" t="s">
        <v>1188</v>
      </c>
    </row>
    <row r="212" spans="2:11" x14ac:dyDescent="0.25">
      <c r="B212" s="97"/>
      <c r="C212" s="97"/>
      <c r="D212" s="97"/>
      <c r="E212" s="97"/>
      <c r="F212" s="97"/>
      <c r="G212" s="97"/>
      <c r="H212" s="97"/>
      <c r="I212" s="219" t="s">
        <v>1260</v>
      </c>
      <c r="J212" s="1"/>
      <c r="K212" s="100" t="s">
        <v>1190</v>
      </c>
    </row>
    <row r="213" spans="2:11" x14ac:dyDescent="0.25">
      <c r="B213" s="97"/>
      <c r="C213" s="97"/>
      <c r="D213" s="97"/>
      <c r="E213" s="97"/>
      <c r="F213" s="97"/>
      <c r="G213" s="97"/>
      <c r="H213" s="97"/>
      <c r="I213" s="219" t="s">
        <v>1262</v>
      </c>
      <c r="J213" s="1"/>
      <c r="K213" s="100" t="s">
        <v>1192</v>
      </c>
    </row>
    <row r="214" spans="2:11" x14ac:dyDescent="0.25">
      <c r="B214" s="97"/>
      <c r="C214" s="97"/>
      <c r="D214" s="97"/>
      <c r="E214" s="97"/>
      <c r="F214" s="97"/>
      <c r="G214" s="97"/>
      <c r="H214" s="97"/>
      <c r="I214" s="219" t="s">
        <v>2466</v>
      </c>
      <c r="J214" s="1"/>
      <c r="K214" s="100" t="s">
        <v>1196</v>
      </c>
    </row>
    <row r="215" spans="2:11" x14ac:dyDescent="0.25">
      <c r="B215" s="97"/>
      <c r="C215" s="97"/>
      <c r="D215" s="97"/>
      <c r="E215" s="97"/>
      <c r="F215" s="97"/>
      <c r="G215" s="97"/>
      <c r="H215" s="97"/>
      <c r="I215" s="219" t="s">
        <v>1268</v>
      </c>
      <c r="J215" s="1"/>
      <c r="K215" s="100" t="s">
        <v>1199</v>
      </c>
    </row>
    <row r="216" spans="2:11" x14ac:dyDescent="0.25">
      <c r="B216" s="97"/>
      <c r="C216" s="97"/>
      <c r="D216" s="97"/>
      <c r="E216" s="97"/>
      <c r="F216" s="97"/>
      <c r="G216" s="97"/>
      <c r="H216" s="97"/>
      <c r="I216" s="219" t="s">
        <v>1270</v>
      </c>
      <c r="J216" s="1"/>
      <c r="K216" s="100" t="s">
        <v>1202</v>
      </c>
    </row>
    <row r="217" spans="2:11" x14ac:dyDescent="0.25">
      <c r="B217" s="97"/>
      <c r="C217" s="97"/>
      <c r="D217" s="97"/>
      <c r="E217" s="97"/>
      <c r="F217" s="97"/>
      <c r="G217" s="97"/>
      <c r="H217" s="97"/>
      <c r="I217" s="219" t="s">
        <v>1272</v>
      </c>
      <c r="J217" s="1"/>
      <c r="K217" s="100" t="s">
        <v>1206</v>
      </c>
    </row>
    <row r="218" spans="2:11" x14ac:dyDescent="0.25">
      <c r="B218" s="97"/>
      <c r="C218" s="97"/>
      <c r="D218" s="97"/>
      <c r="E218" s="97"/>
      <c r="F218" s="97"/>
      <c r="G218" s="97"/>
      <c r="H218" s="97"/>
      <c r="I218" s="219" t="s">
        <v>1274</v>
      </c>
      <c r="J218" s="1"/>
      <c r="K218" s="100" t="s">
        <v>1210</v>
      </c>
    </row>
    <row r="219" spans="2:11" x14ac:dyDescent="0.25">
      <c r="B219" s="97"/>
      <c r="C219" s="97"/>
      <c r="D219" s="97"/>
      <c r="E219" s="97"/>
      <c r="F219" s="97"/>
      <c r="G219" s="97"/>
      <c r="H219" s="97"/>
      <c r="I219" s="219" t="s">
        <v>2469</v>
      </c>
      <c r="J219" s="1"/>
      <c r="K219" s="100" t="s">
        <v>1212</v>
      </c>
    </row>
    <row r="220" spans="2:11" x14ac:dyDescent="0.25">
      <c r="B220" s="97"/>
      <c r="C220" s="97"/>
      <c r="D220" s="97"/>
      <c r="E220" s="97"/>
      <c r="F220" s="97"/>
      <c r="G220" s="97"/>
      <c r="H220" s="97"/>
      <c r="I220" s="219" t="s">
        <v>1280</v>
      </c>
      <c r="J220" s="1"/>
      <c r="K220" s="100" t="s">
        <v>1218</v>
      </c>
    </row>
    <row r="221" spans="2:11" x14ac:dyDescent="0.25">
      <c r="B221" s="97"/>
      <c r="C221" s="97"/>
      <c r="D221" s="97"/>
      <c r="E221" s="97"/>
      <c r="F221" s="97"/>
      <c r="G221" s="97"/>
      <c r="H221" s="97"/>
      <c r="I221" s="219" t="s">
        <v>1282</v>
      </c>
      <c r="J221" s="1"/>
      <c r="K221" s="100" t="s">
        <v>1220</v>
      </c>
    </row>
    <row r="222" spans="2:11" x14ac:dyDescent="0.25">
      <c r="B222" s="97"/>
      <c r="C222" s="97"/>
      <c r="D222" s="97"/>
      <c r="E222" s="97"/>
      <c r="F222" s="97"/>
      <c r="G222" s="97"/>
      <c r="H222" s="97"/>
      <c r="I222" s="219" t="s">
        <v>1284</v>
      </c>
      <c r="J222" s="1"/>
      <c r="K222" s="100" t="s">
        <v>1224</v>
      </c>
    </row>
    <row r="223" spans="2:11" x14ac:dyDescent="0.25">
      <c r="B223" s="97"/>
      <c r="C223" s="97"/>
      <c r="D223" s="97"/>
      <c r="E223" s="97"/>
      <c r="F223" s="97"/>
      <c r="G223" s="97"/>
      <c r="H223" s="97"/>
      <c r="I223" s="219" t="s">
        <v>2472</v>
      </c>
      <c r="J223" s="1"/>
      <c r="K223" s="100" t="s">
        <v>1226</v>
      </c>
    </row>
    <row r="224" spans="2:11" x14ac:dyDescent="0.25">
      <c r="B224" s="97"/>
      <c r="C224" s="97"/>
      <c r="D224" s="97"/>
      <c r="E224" s="97"/>
      <c r="F224" s="97"/>
      <c r="G224" s="97"/>
      <c r="H224" s="97"/>
      <c r="I224" s="219" t="s">
        <v>2473</v>
      </c>
      <c r="J224" s="1"/>
      <c r="K224" s="100" t="s">
        <v>1234</v>
      </c>
    </row>
    <row r="225" spans="2:11" x14ac:dyDescent="0.25">
      <c r="B225" s="97"/>
      <c r="C225" s="97"/>
      <c r="D225" s="97"/>
      <c r="E225" s="97"/>
      <c r="F225" s="97"/>
      <c r="G225" s="97"/>
      <c r="H225" s="97"/>
      <c r="I225" s="219" t="s">
        <v>1303</v>
      </c>
      <c r="J225" s="1"/>
      <c r="K225" s="100" t="s">
        <v>1236</v>
      </c>
    </row>
    <row r="226" spans="2:11" x14ac:dyDescent="0.25">
      <c r="B226" s="97"/>
      <c r="C226" s="97"/>
      <c r="D226" s="97"/>
      <c r="E226" s="97"/>
      <c r="F226" s="97"/>
      <c r="G226" s="97"/>
      <c r="H226" s="97"/>
      <c r="I226" s="219" t="s">
        <v>1305</v>
      </c>
      <c r="J226" s="1"/>
      <c r="K226" s="100" t="s">
        <v>1240</v>
      </c>
    </row>
    <row r="227" spans="2:11" x14ac:dyDescent="0.25">
      <c r="B227" s="97"/>
      <c r="C227" s="97"/>
      <c r="D227" s="97"/>
      <c r="E227" s="97"/>
      <c r="F227" s="97"/>
      <c r="G227" s="97"/>
      <c r="H227" s="97"/>
      <c r="I227" s="219" t="s">
        <v>2477</v>
      </c>
      <c r="J227" s="1"/>
      <c r="K227" s="100" t="s">
        <v>1244</v>
      </c>
    </row>
    <row r="228" spans="2:11" x14ac:dyDescent="0.25">
      <c r="B228" s="97"/>
      <c r="C228" s="97"/>
      <c r="D228" s="97"/>
      <c r="E228" s="97"/>
      <c r="F228" s="97"/>
      <c r="G228" s="97"/>
      <c r="H228" s="97"/>
      <c r="I228" s="219" t="s">
        <v>1311</v>
      </c>
      <c r="J228" s="1"/>
      <c r="K228" s="100" t="s">
        <v>1246</v>
      </c>
    </row>
    <row r="229" spans="2:11" x14ac:dyDescent="0.25">
      <c r="B229" s="97"/>
      <c r="C229" s="97"/>
      <c r="D229" s="97"/>
      <c r="E229" s="97"/>
      <c r="F229" s="97"/>
      <c r="G229" s="97"/>
      <c r="H229" s="97"/>
      <c r="I229" s="219" t="s">
        <v>1313</v>
      </c>
      <c r="J229" s="1"/>
      <c r="K229" s="100" t="s">
        <v>1252</v>
      </c>
    </row>
    <row r="230" spans="2:11" x14ac:dyDescent="0.25">
      <c r="B230" s="97"/>
      <c r="C230" s="97"/>
      <c r="D230" s="97"/>
      <c r="E230" s="97"/>
      <c r="F230" s="97"/>
      <c r="G230" s="97"/>
      <c r="H230" s="97"/>
      <c r="I230" s="219" t="s">
        <v>2479</v>
      </c>
      <c r="J230" s="1"/>
      <c r="K230" s="100" t="s">
        <v>1254</v>
      </c>
    </row>
    <row r="231" spans="2:11" x14ac:dyDescent="0.25">
      <c r="B231" s="97"/>
      <c r="C231" s="97"/>
      <c r="D231" s="97"/>
      <c r="E231" s="97"/>
      <c r="F231" s="97"/>
      <c r="G231" s="97"/>
      <c r="H231" s="97"/>
      <c r="I231" s="219" t="s">
        <v>1319</v>
      </c>
      <c r="J231" s="1"/>
      <c r="K231" s="100" t="s">
        <v>1258</v>
      </c>
    </row>
    <row r="232" spans="2:11" x14ac:dyDescent="0.25">
      <c r="B232" s="97"/>
      <c r="C232" s="97"/>
      <c r="D232" s="97"/>
      <c r="E232" s="97"/>
      <c r="F232" s="97"/>
      <c r="G232" s="97"/>
      <c r="H232" s="97"/>
      <c r="I232" s="219" t="s">
        <v>1321</v>
      </c>
      <c r="J232" s="1"/>
      <c r="K232" s="100" t="s">
        <v>1260</v>
      </c>
    </row>
    <row r="233" spans="2:11" x14ac:dyDescent="0.25">
      <c r="B233" s="97"/>
      <c r="C233" s="97"/>
      <c r="D233" s="97"/>
      <c r="E233" s="97"/>
      <c r="F233" s="97"/>
      <c r="G233" s="97"/>
      <c r="H233" s="97"/>
      <c r="I233" s="219" t="s">
        <v>2481</v>
      </c>
      <c r="J233" s="1"/>
      <c r="K233" s="100" t="s">
        <v>1262</v>
      </c>
    </row>
    <row r="234" spans="2:11" x14ac:dyDescent="0.25">
      <c r="B234" s="97"/>
      <c r="C234" s="97"/>
      <c r="D234" s="97"/>
      <c r="E234" s="97"/>
      <c r="F234" s="97"/>
      <c r="G234" s="97"/>
      <c r="H234" s="97"/>
      <c r="I234" s="219" t="s">
        <v>2482</v>
      </c>
      <c r="J234" s="1"/>
      <c r="K234" s="100" t="s">
        <v>1264</v>
      </c>
    </row>
    <row r="235" spans="2:11" x14ac:dyDescent="0.25">
      <c r="B235" s="97"/>
      <c r="C235" s="97"/>
      <c r="D235" s="97"/>
      <c r="E235" s="97"/>
      <c r="F235" s="97"/>
      <c r="G235" s="97"/>
      <c r="H235" s="97"/>
      <c r="I235" s="219" t="s">
        <v>2484</v>
      </c>
      <c r="J235" s="1"/>
      <c r="K235" s="100" t="s">
        <v>1268</v>
      </c>
    </row>
    <row r="236" spans="2:11" x14ac:dyDescent="0.25">
      <c r="B236" s="97"/>
      <c r="C236" s="97"/>
      <c r="D236" s="97"/>
      <c r="E236" s="97"/>
      <c r="F236" s="97"/>
      <c r="G236" s="97"/>
      <c r="H236" s="97"/>
      <c r="I236" s="219" t="s">
        <v>2485</v>
      </c>
      <c r="J236" s="1"/>
      <c r="K236" s="100" t="s">
        <v>1270</v>
      </c>
    </row>
    <row r="237" spans="2:11" x14ac:dyDescent="0.25">
      <c r="B237" s="97"/>
      <c r="C237" s="97"/>
      <c r="D237" s="97"/>
      <c r="E237" s="97"/>
      <c r="F237" s="97"/>
      <c r="G237" s="97"/>
      <c r="H237" s="97"/>
      <c r="I237" s="219" t="s">
        <v>2486</v>
      </c>
      <c r="J237" s="1"/>
      <c r="K237" s="100" t="s">
        <v>1272</v>
      </c>
    </row>
    <row r="238" spans="2:11" x14ac:dyDescent="0.25">
      <c r="B238" s="97"/>
      <c r="C238" s="97"/>
      <c r="D238" s="97"/>
      <c r="E238" s="97"/>
      <c r="F238" s="97"/>
      <c r="G238" s="97"/>
      <c r="H238" s="97"/>
      <c r="I238" s="219" t="s">
        <v>2488</v>
      </c>
      <c r="J238" s="1"/>
      <c r="K238" s="100" t="s">
        <v>1274</v>
      </c>
    </row>
    <row r="239" spans="2:11" x14ac:dyDescent="0.25">
      <c r="B239" s="97"/>
      <c r="C239" s="97"/>
      <c r="D239" s="97"/>
      <c r="E239" s="97"/>
      <c r="F239" s="97"/>
      <c r="G239" s="97"/>
      <c r="H239" s="97"/>
      <c r="I239" s="219" t="s">
        <v>1329</v>
      </c>
      <c r="J239" s="1"/>
      <c r="K239" s="100" t="s">
        <v>1276</v>
      </c>
    </row>
    <row r="240" spans="2:11" x14ac:dyDescent="0.25">
      <c r="B240" s="97"/>
      <c r="C240" s="97"/>
      <c r="D240" s="97"/>
      <c r="E240" s="97"/>
      <c r="F240" s="97"/>
      <c r="G240" s="97"/>
      <c r="H240" s="97"/>
      <c r="I240" s="219" t="s">
        <v>2489</v>
      </c>
      <c r="J240" s="1"/>
      <c r="K240" s="100" t="s">
        <v>1280</v>
      </c>
    </row>
    <row r="241" spans="2:11" x14ac:dyDescent="0.25">
      <c r="B241" s="97"/>
      <c r="C241" s="97"/>
      <c r="D241" s="97"/>
      <c r="E241" s="97"/>
      <c r="F241" s="97"/>
      <c r="G241" s="97"/>
      <c r="H241" s="97"/>
      <c r="I241" s="219" t="s">
        <v>2491</v>
      </c>
      <c r="J241" s="1"/>
      <c r="K241" s="100" t="s">
        <v>1282</v>
      </c>
    </row>
    <row r="242" spans="2:11" x14ac:dyDescent="0.25">
      <c r="B242" s="97"/>
      <c r="C242" s="97"/>
      <c r="D242" s="97"/>
      <c r="E242" s="97"/>
      <c r="F242" s="97"/>
      <c r="G242" s="97"/>
      <c r="H242" s="97"/>
      <c r="I242" s="219" t="s">
        <v>2493</v>
      </c>
      <c r="J242" s="1"/>
      <c r="K242" s="100" t="s">
        <v>1284</v>
      </c>
    </row>
    <row r="243" spans="2:11" x14ac:dyDescent="0.25">
      <c r="B243" s="97"/>
      <c r="C243" s="97"/>
      <c r="D243" s="97"/>
      <c r="E243" s="97"/>
      <c r="F243" s="97"/>
      <c r="G243" s="97"/>
      <c r="H243" s="97"/>
      <c r="I243" s="219" t="s">
        <v>2494</v>
      </c>
      <c r="J243" s="1"/>
      <c r="K243" s="100" t="s">
        <v>1286</v>
      </c>
    </row>
    <row r="244" spans="2:11" x14ac:dyDescent="0.25">
      <c r="B244" s="97"/>
      <c r="C244" s="97"/>
      <c r="D244" s="97"/>
      <c r="E244" s="97"/>
      <c r="F244" s="97"/>
      <c r="G244" s="97"/>
      <c r="H244" s="97"/>
      <c r="I244" s="219" t="s">
        <v>2495</v>
      </c>
      <c r="J244" s="1"/>
      <c r="K244" s="100" t="s">
        <v>1288</v>
      </c>
    </row>
    <row r="245" spans="2:11" x14ac:dyDescent="0.25">
      <c r="B245" s="97"/>
      <c r="C245" s="97"/>
      <c r="D245" s="97"/>
      <c r="E245" s="97"/>
      <c r="F245" s="97"/>
      <c r="G245" s="97"/>
      <c r="H245" s="97"/>
      <c r="I245" s="219" t="s">
        <v>2496</v>
      </c>
      <c r="J245" s="1"/>
      <c r="K245" s="100" t="s">
        <v>1292</v>
      </c>
    </row>
    <row r="246" spans="2:11" x14ac:dyDescent="0.25">
      <c r="B246" s="97"/>
      <c r="C246" s="97"/>
      <c r="D246" s="97"/>
      <c r="E246" s="97"/>
      <c r="F246" s="97"/>
      <c r="G246" s="97"/>
      <c r="H246" s="97"/>
      <c r="I246" s="219" t="s">
        <v>2497</v>
      </c>
      <c r="J246" s="1"/>
      <c r="K246" s="100" t="s">
        <v>1294</v>
      </c>
    </row>
    <row r="247" spans="2:11" x14ac:dyDescent="0.25">
      <c r="B247" s="97"/>
      <c r="C247" s="97"/>
      <c r="D247" s="97"/>
      <c r="E247" s="97"/>
      <c r="F247" s="97"/>
      <c r="G247" s="97"/>
      <c r="H247" s="97"/>
      <c r="I247" s="219" t="s">
        <v>2498</v>
      </c>
      <c r="J247" s="1"/>
      <c r="K247" s="100" t="s">
        <v>1296</v>
      </c>
    </row>
    <row r="248" spans="2:11" x14ac:dyDescent="0.25">
      <c r="B248" s="97"/>
      <c r="C248" s="97"/>
      <c r="D248" s="97"/>
      <c r="E248" s="97"/>
      <c r="F248" s="97"/>
      <c r="G248" s="97"/>
      <c r="H248" s="97"/>
      <c r="I248" s="219" t="s">
        <v>2500</v>
      </c>
      <c r="J248" s="1"/>
      <c r="K248" s="100" t="s">
        <v>1303</v>
      </c>
    </row>
    <row r="249" spans="2:11" x14ac:dyDescent="0.25">
      <c r="B249" s="97"/>
      <c r="C249" s="97"/>
      <c r="D249" s="97"/>
      <c r="E249" s="97"/>
      <c r="F249" s="97"/>
      <c r="G249" s="97"/>
      <c r="H249" s="97"/>
      <c r="I249" s="219" t="s">
        <v>2502</v>
      </c>
      <c r="J249" s="1"/>
      <c r="K249" s="100" t="s">
        <v>1305</v>
      </c>
    </row>
    <row r="250" spans="2:11" x14ac:dyDescent="0.25">
      <c r="B250" s="97"/>
      <c r="C250" s="97"/>
      <c r="D250" s="97"/>
      <c r="E250" s="97"/>
      <c r="F250" s="97"/>
      <c r="G250" s="97"/>
      <c r="H250" s="97"/>
      <c r="I250" s="219" t="s">
        <v>2503</v>
      </c>
      <c r="J250" s="1"/>
      <c r="K250" s="100" t="s">
        <v>1307</v>
      </c>
    </row>
    <row r="251" spans="2:11" x14ac:dyDescent="0.25">
      <c r="B251" s="97"/>
      <c r="C251" s="97"/>
      <c r="D251" s="97"/>
      <c r="E251" s="97"/>
      <c r="F251" s="97"/>
      <c r="G251" s="97"/>
      <c r="H251" s="97"/>
      <c r="I251" s="219" t="s">
        <v>2504</v>
      </c>
      <c r="J251" s="1"/>
      <c r="K251" s="100" t="s">
        <v>1311</v>
      </c>
    </row>
    <row r="252" spans="2:11" x14ac:dyDescent="0.25">
      <c r="B252" s="97"/>
      <c r="C252" s="97"/>
      <c r="D252" s="97"/>
      <c r="E252" s="97"/>
      <c r="F252" s="97"/>
      <c r="G252" s="97"/>
      <c r="H252" s="97"/>
      <c r="I252" s="219" t="s">
        <v>2506</v>
      </c>
      <c r="J252" s="1"/>
      <c r="K252" s="100" t="s">
        <v>1313</v>
      </c>
    </row>
    <row r="253" spans="2:11" x14ac:dyDescent="0.25">
      <c r="B253" s="97"/>
      <c r="C253" s="97"/>
      <c r="D253" s="97"/>
      <c r="E253" s="97"/>
      <c r="F253" s="97"/>
      <c r="G253" s="97"/>
      <c r="H253" s="97"/>
      <c r="I253" s="219" t="s">
        <v>2508</v>
      </c>
      <c r="J253" s="1"/>
      <c r="K253" s="100" t="s">
        <v>1315</v>
      </c>
    </row>
    <row r="254" spans="2:11" x14ac:dyDescent="0.25">
      <c r="B254" s="97"/>
      <c r="C254" s="97"/>
      <c r="D254" s="97"/>
      <c r="E254" s="97"/>
      <c r="F254" s="97"/>
      <c r="G254" s="97"/>
      <c r="H254" s="97"/>
      <c r="I254" s="219" t="s">
        <v>2510</v>
      </c>
      <c r="J254" s="1"/>
      <c r="K254" s="100" t="s">
        <v>1319</v>
      </c>
    </row>
    <row r="255" spans="2:11" x14ac:dyDescent="0.25">
      <c r="B255" s="97"/>
      <c r="C255" s="97"/>
      <c r="D255" s="97"/>
      <c r="E255" s="97"/>
      <c r="F255" s="97"/>
      <c r="G255" s="97"/>
      <c r="H255" s="97"/>
      <c r="I255" s="219" t="s">
        <v>2511</v>
      </c>
      <c r="J255" s="1"/>
      <c r="K255" s="100" t="s">
        <v>1321</v>
      </c>
    </row>
    <row r="256" spans="2:11" x14ac:dyDescent="0.25">
      <c r="B256" s="97"/>
      <c r="C256" s="97"/>
      <c r="D256" s="97"/>
      <c r="E256" s="97"/>
      <c r="F256" s="97"/>
      <c r="G256" s="97"/>
      <c r="H256" s="97"/>
      <c r="I256" s="219" t="s">
        <v>2512</v>
      </c>
      <c r="J256" s="1"/>
      <c r="K256" s="100" t="s">
        <v>1323</v>
      </c>
    </row>
    <row r="257" spans="2:11" x14ac:dyDescent="0.25">
      <c r="B257" s="97"/>
      <c r="C257" s="97"/>
      <c r="D257" s="97"/>
      <c r="E257" s="97"/>
      <c r="F257" s="97"/>
      <c r="G257" s="97"/>
      <c r="H257" s="97"/>
      <c r="I257" s="219" t="s">
        <v>2513</v>
      </c>
      <c r="J257" s="1"/>
      <c r="K257" s="100" t="s">
        <v>1329</v>
      </c>
    </row>
    <row r="258" spans="2:11" x14ac:dyDescent="0.25">
      <c r="B258" s="97"/>
      <c r="C258" s="97"/>
      <c r="D258" s="97"/>
      <c r="E258" s="97"/>
      <c r="F258" s="97"/>
      <c r="G258" s="97"/>
      <c r="H258" s="97"/>
      <c r="I258" s="219" t="s">
        <v>2514</v>
      </c>
      <c r="J258" s="1"/>
      <c r="K258" s="100" t="s">
        <v>1331</v>
      </c>
    </row>
    <row r="259" spans="2:11" x14ac:dyDescent="0.25">
      <c r="B259" s="97"/>
      <c r="C259" s="97"/>
      <c r="D259" s="97"/>
      <c r="E259" s="97"/>
      <c r="F259" s="97"/>
      <c r="G259" s="97"/>
      <c r="H259" s="97"/>
      <c r="I259" s="219" t="s">
        <v>2515</v>
      </c>
      <c r="J259" s="1"/>
      <c r="K259" s="100" t="s">
        <v>1335</v>
      </c>
    </row>
    <row r="260" spans="2:11" x14ac:dyDescent="0.25">
      <c r="B260" s="97"/>
      <c r="C260" s="97"/>
      <c r="D260" s="97"/>
      <c r="E260" s="97"/>
      <c r="F260" s="97"/>
      <c r="G260" s="97"/>
      <c r="H260" s="97"/>
      <c r="I260" s="219" t="s">
        <v>2516</v>
      </c>
      <c r="J260" s="1"/>
      <c r="K260" s="100" t="s">
        <v>1337</v>
      </c>
    </row>
    <row r="261" spans="2:11" x14ac:dyDescent="0.25">
      <c r="B261" s="97"/>
      <c r="C261" s="97"/>
      <c r="D261" s="97"/>
      <c r="E261" s="97"/>
      <c r="F261" s="97"/>
      <c r="G261" s="97"/>
      <c r="H261" s="97"/>
      <c r="I261" s="219" t="s">
        <v>2517</v>
      </c>
      <c r="J261" s="1"/>
      <c r="K261" s="100" t="s">
        <v>1339</v>
      </c>
    </row>
    <row r="262" spans="2:11" x14ac:dyDescent="0.25">
      <c r="B262" s="97"/>
      <c r="C262" s="97"/>
      <c r="D262" s="97"/>
      <c r="E262" s="97"/>
      <c r="F262" s="97"/>
      <c r="G262" s="97"/>
      <c r="H262" s="97"/>
      <c r="I262" s="219" t="s">
        <v>2519</v>
      </c>
      <c r="J262" s="1"/>
      <c r="K262" s="100" t="s">
        <v>1341</v>
      </c>
    </row>
    <row r="263" spans="2:11" x14ac:dyDescent="0.25">
      <c r="B263" s="97"/>
      <c r="C263" s="97"/>
      <c r="D263" s="97"/>
      <c r="E263" s="97"/>
      <c r="F263" s="97"/>
      <c r="G263" s="97"/>
      <c r="H263" s="97"/>
      <c r="I263" s="219" t="s">
        <v>1411</v>
      </c>
      <c r="J263" s="1"/>
      <c r="K263" s="100" t="s">
        <v>1343</v>
      </c>
    </row>
    <row r="264" spans="2:11" x14ac:dyDescent="0.25">
      <c r="B264" s="97"/>
      <c r="C264" s="97"/>
      <c r="D264" s="97"/>
      <c r="E264" s="97"/>
      <c r="F264" s="97"/>
      <c r="G264" s="97"/>
      <c r="H264" s="97"/>
      <c r="I264" s="219" t="s">
        <v>2520</v>
      </c>
      <c r="J264" s="1"/>
      <c r="K264" s="100" t="s">
        <v>1348</v>
      </c>
    </row>
    <row r="265" spans="2:11" x14ac:dyDescent="0.25">
      <c r="B265" s="97"/>
      <c r="C265" s="97"/>
      <c r="D265" s="97"/>
      <c r="E265" s="97"/>
      <c r="F265" s="97"/>
      <c r="G265" s="97"/>
      <c r="H265" s="97"/>
      <c r="I265" s="219" t="s">
        <v>1419</v>
      </c>
      <c r="J265" s="1"/>
      <c r="K265" s="100" t="s">
        <v>1350</v>
      </c>
    </row>
    <row r="266" spans="2:11" x14ac:dyDescent="0.25">
      <c r="B266" s="97"/>
      <c r="C266" s="97"/>
      <c r="D266" s="97"/>
      <c r="E266" s="97"/>
      <c r="F266" s="97"/>
      <c r="G266" s="97"/>
      <c r="H266" s="97"/>
      <c r="I266" s="219" t="s">
        <v>1421</v>
      </c>
      <c r="J266" s="1"/>
      <c r="K266" s="100" t="s">
        <v>1352</v>
      </c>
    </row>
    <row r="267" spans="2:11" x14ac:dyDescent="0.25">
      <c r="B267" s="97"/>
      <c r="C267" s="97"/>
      <c r="D267" s="97"/>
      <c r="E267" s="97"/>
      <c r="F267" s="97"/>
      <c r="G267" s="97"/>
      <c r="H267" s="97"/>
      <c r="I267" s="219" t="s">
        <v>2523</v>
      </c>
      <c r="J267" s="1"/>
      <c r="K267" s="100" t="s">
        <v>1354</v>
      </c>
    </row>
    <row r="268" spans="2:11" x14ac:dyDescent="0.25">
      <c r="B268" s="97"/>
      <c r="C268" s="97"/>
      <c r="D268" s="97"/>
      <c r="E268" s="97"/>
      <c r="F268" s="97"/>
      <c r="G268" s="97"/>
      <c r="H268" s="97"/>
      <c r="I268" s="219" t="s">
        <v>2524</v>
      </c>
      <c r="J268" s="1"/>
      <c r="K268" s="100" t="s">
        <v>1356</v>
      </c>
    </row>
    <row r="269" spans="2:11" x14ac:dyDescent="0.25">
      <c r="B269" s="97"/>
      <c r="C269" s="97"/>
      <c r="D269" s="97"/>
      <c r="E269" s="97"/>
      <c r="F269" s="97"/>
      <c r="G269" s="97"/>
      <c r="H269" s="97"/>
      <c r="I269" s="219" t="s">
        <v>2526</v>
      </c>
      <c r="J269" s="1"/>
      <c r="K269" s="100" t="s">
        <v>1361</v>
      </c>
    </row>
    <row r="270" spans="2:11" x14ac:dyDescent="0.25">
      <c r="B270" s="97"/>
      <c r="C270" s="97"/>
      <c r="D270" s="97"/>
      <c r="E270" s="97"/>
      <c r="F270" s="97"/>
      <c r="G270" s="97"/>
      <c r="H270" s="97"/>
      <c r="I270" s="219" t="s">
        <v>2528</v>
      </c>
      <c r="J270" s="1"/>
      <c r="K270" s="100" t="s">
        <v>1363</v>
      </c>
    </row>
    <row r="271" spans="2:11" x14ac:dyDescent="0.25">
      <c r="B271" s="97"/>
      <c r="C271" s="97"/>
      <c r="D271" s="97"/>
      <c r="E271" s="97"/>
      <c r="F271" s="97"/>
      <c r="G271" s="97"/>
      <c r="H271" s="97"/>
      <c r="I271" s="219" t="s">
        <v>2529</v>
      </c>
      <c r="J271" s="1"/>
      <c r="K271" s="100" t="s">
        <v>1365</v>
      </c>
    </row>
    <row r="272" spans="2:11" x14ac:dyDescent="0.25">
      <c r="B272" s="97"/>
      <c r="C272" s="97"/>
      <c r="D272" s="97"/>
      <c r="E272" s="97"/>
      <c r="F272" s="97"/>
      <c r="G272" s="97"/>
      <c r="H272" s="97"/>
      <c r="I272" s="219" t="s">
        <v>2530</v>
      </c>
      <c r="J272" s="1"/>
      <c r="K272" s="100" t="s">
        <v>1367</v>
      </c>
    </row>
    <row r="273" spans="2:11" x14ac:dyDescent="0.25">
      <c r="B273" s="97"/>
      <c r="C273" s="97"/>
      <c r="D273" s="97"/>
      <c r="E273" s="97"/>
      <c r="F273" s="97"/>
      <c r="G273" s="97"/>
      <c r="H273" s="97"/>
      <c r="I273" s="219" t="s">
        <v>2531</v>
      </c>
      <c r="J273" s="1"/>
      <c r="K273" s="100" t="s">
        <v>1369</v>
      </c>
    </row>
    <row r="274" spans="2:11" x14ac:dyDescent="0.25">
      <c r="B274" s="97"/>
      <c r="C274" s="97"/>
      <c r="D274" s="97"/>
      <c r="E274" s="97"/>
      <c r="F274" s="97"/>
      <c r="G274" s="97"/>
      <c r="H274" s="97"/>
      <c r="I274" s="219" t="s">
        <v>2532</v>
      </c>
      <c r="J274" s="1"/>
      <c r="K274" s="100" t="s">
        <v>1371</v>
      </c>
    </row>
    <row r="275" spans="2:11" x14ac:dyDescent="0.25">
      <c r="B275" s="97"/>
      <c r="C275" s="97"/>
      <c r="D275" s="97"/>
      <c r="E275" s="97"/>
      <c r="F275" s="97"/>
      <c r="G275" s="97"/>
      <c r="H275" s="97"/>
      <c r="I275" s="219" t="s">
        <v>2534</v>
      </c>
      <c r="J275" s="1"/>
      <c r="K275" s="100" t="s">
        <v>1373</v>
      </c>
    </row>
    <row r="276" spans="2:11" x14ac:dyDescent="0.25">
      <c r="B276" s="97"/>
      <c r="C276" s="97"/>
      <c r="D276" s="97"/>
      <c r="E276" s="97"/>
      <c r="F276" s="97"/>
      <c r="G276" s="97"/>
      <c r="H276" s="97"/>
      <c r="I276" s="219" t="s">
        <v>2536</v>
      </c>
      <c r="J276" s="1"/>
      <c r="K276" s="100" t="s">
        <v>1379</v>
      </c>
    </row>
    <row r="277" spans="2:11" x14ac:dyDescent="0.25">
      <c r="B277" s="97"/>
      <c r="C277" s="97"/>
      <c r="D277" s="97"/>
      <c r="E277" s="97"/>
      <c r="F277" s="97"/>
      <c r="G277" s="97"/>
      <c r="H277" s="97"/>
      <c r="I277" s="219" t="s">
        <v>2538</v>
      </c>
      <c r="J277" s="1"/>
      <c r="K277" s="100" t="s">
        <v>1381</v>
      </c>
    </row>
    <row r="278" spans="2:11" x14ac:dyDescent="0.25">
      <c r="B278" s="97"/>
      <c r="C278" s="97"/>
      <c r="D278" s="97"/>
      <c r="E278" s="97"/>
      <c r="F278" s="97"/>
      <c r="G278" s="97"/>
      <c r="H278" s="97"/>
      <c r="I278" s="219" t="s">
        <v>2540</v>
      </c>
      <c r="J278" s="1"/>
      <c r="K278" s="100" t="s">
        <v>1385</v>
      </c>
    </row>
    <row r="279" spans="2:11" x14ac:dyDescent="0.25">
      <c r="B279" s="97"/>
      <c r="C279" s="97"/>
      <c r="D279" s="97"/>
      <c r="E279" s="97"/>
      <c r="F279" s="97"/>
      <c r="G279" s="97"/>
      <c r="H279" s="97"/>
      <c r="I279" s="219" t="s">
        <v>2542</v>
      </c>
      <c r="J279" s="1"/>
      <c r="K279" s="100" t="s">
        <v>1388</v>
      </c>
    </row>
    <row r="280" spans="2:11" x14ac:dyDescent="0.25">
      <c r="B280" s="97"/>
      <c r="C280" s="97"/>
      <c r="D280" s="97"/>
      <c r="E280" s="97"/>
      <c r="F280" s="97"/>
      <c r="G280" s="97"/>
      <c r="H280" s="97"/>
      <c r="I280" s="219" t="s">
        <v>2543</v>
      </c>
      <c r="J280" s="1"/>
      <c r="K280" s="100" t="s">
        <v>1390</v>
      </c>
    </row>
    <row r="281" spans="2:11" x14ac:dyDescent="0.25">
      <c r="B281" s="97"/>
      <c r="C281" s="97"/>
      <c r="D281" s="97"/>
      <c r="E281" s="97"/>
      <c r="F281" s="97"/>
      <c r="G281" s="97"/>
      <c r="H281" s="97"/>
      <c r="I281" s="219" t="s">
        <v>2544</v>
      </c>
      <c r="J281" s="1"/>
      <c r="K281" s="100" t="s">
        <v>1392</v>
      </c>
    </row>
    <row r="282" spans="2:11" x14ac:dyDescent="0.25">
      <c r="B282" s="97"/>
      <c r="C282" s="97"/>
      <c r="D282" s="97"/>
      <c r="E282" s="97"/>
      <c r="F282" s="97"/>
      <c r="G282" s="97"/>
      <c r="H282" s="97"/>
      <c r="I282" s="219" t="s">
        <v>2545</v>
      </c>
      <c r="J282" s="1"/>
      <c r="K282" s="100" t="s">
        <v>1394</v>
      </c>
    </row>
    <row r="283" spans="2:11" x14ac:dyDescent="0.25">
      <c r="B283" s="97"/>
      <c r="C283" s="97"/>
      <c r="D283" s="97"/>
      <c r="E283" s="97"/>
      <c r="F283" s="97"/>
      <c r="G283" s="97"/>
      <c r="H283" s="97"/>
      <c r="I283" s="219" t="s">
        <v>2547</v>
      </c>
      <c r="J283" s="1"/>
      <c r="K283" s="100" t="s">
        <v>1396</v>
      </c>
    </row>
    <row r="284" spans="2:11" x14ac:dyDescent="0.25">
      <c r="B284" s="97"/>
      <c r="C284" s="97"/>
      <c r="D284" s="97"/>
      <c r="E284" s="97"/>
      <c r="F284" s="97"/>
      <c r="G284" s="97"/>
      <c r="H284" s="97"/>
      <c r="I284" s="219" t="s">
        <v>2549</v>
      </c>
      <c r="J284" s="1"/>
      <c r="K284" s="100" t="s">
        <v>1398</v>
      </c>
    </row>
    <row r="285" spans="2:11" x14ac:dyDescent="0.25">
      <c r="B285" s="97"/>
      <c r="C285" s="97"/>
      <c r="D285" s="97"/>
      <c r="E285" s="97"/>
      <c r="F285" s="97"/>
      <c r="G285" s="97"/>
      <c r="H285" s="97"/>
      <c r="I285" s="219" t="s">
        <v>690</v>
      </c>
      <c r="J285" s="1"/>
      <c r="K285" s="100" t="s">
        <v>1400</v>
      </c>
    </row>
    <row r="286" spans="2:11" x14ac:dyDescent="0.25">
      <c r="B286" s="97"/>
      <c r="C286" s="97"/>
      <c r="D286" s="97"/>
      <c r="E286" s="97"/>
      <c r="F286" s="97"/>
      <c r="G286" s="97"/>
      <c r="H286" s="97"/>
      <c r="I286" s="219" t="s">
        <v>2551</v>
      </c>
      <c r="J286" s="1"/>
      <c r="K286" s="100" t="s">
        <v>1405</v>
      </c>
    </row>
    <row r="287" spans="2:11" x14ac:dyDescent="0.25">
      <c r="B287" s="97"/>
      <c r="C287" s="97"/>
      <c r="D287" s="97"/>
      <c r="E287" s="97"/>
      <c r="F287" s="97"/>
      <c r="G287" s="97"/>
      <c r="H287" s="97"/>
      <c r="I287" s="219" t="s">
        <v>2553</v>
      </c>
      <c r="J287" s="1"/>
      <c r="K287" s="100" t="s">
        <v>1411</v>
      </c>
    </row>
    <row r="288" spans="2:11" x14ac:dyDescent="0.25">
      <c r="B288" s="97"/>
      <c r="C288" s="97"/>
      <c r="D288" s="97"/>
      <c r="E288" s="97"/>
      <c r="F288" s="97"/>
      <c r="G288" s="97"/>
      <c r="H288" s="97"/>
      <c r="I288" s="219" t="s">
        <v>2555</v>
      </c>
      <c r="J288" s="1"/>
      <c r="K288" s="100" t="s">
        <v>1413</v>
      </c>
    </row>
    <row r="289" spans="2:11" x14ac:dyDescent="0.25">
      <c r="B289" s="97"/>
      <c r="C289" s="97"/>
      <c r="D289" s="97"/>
      <c r="E289" s="97"/>
      <c r="F289" s="97"/>
      <c r="G289" s="97"/>
      <c r="H289" s="97"/>
      <c r="I289" s="219" t="s">
        <v>2556</v>
      </c>
      <c r="J289" s="1"/>
      <c r="K289" s="100" t="s">
        <v>1415</v>
      </c>
    </row>
    <row r="290" spans="2:11" x14ac:dyDescent="0.25">
      <c r="B290" s="97"/>
      <c r="C290" s="97"/>
      <c r="D290" s="97"/>
      <c r="E290" s="97"/>
      <c r="F290" s="97"/>
      <c r="G290" s="97"/>
      <c r="H290" s="97"/>
      <c r="I290" s="219" t="s">
        <v>2558</v>
      </c>
      <c r="J290" s="1"/>
      <c r="K290" s="100" t="s">
        <v>1419</v>
      </c>
    </row>
    <row r="291" spans="2:11" x14ac:dyDescent="0.25">
      <c r="B291" s="97"/>
      <c r="C291" s="97"/>
      <c r="D291" s="97"/>
      <c r="E291" s="97"/>
      <c r="F291" s="97"/>
      <c r="G291" s="97"/>
      <c r="H291" s="97"/>
      <c r="I291" s="219" t="s">
        <v>2559</v>
      </c>
      <c r="J291" s="1"/>
      <c r="K291" s="100" t="s">
        <v>1421</v>
      </c>
    </row>
    <row r="292" spans="2:11" x14ac:dyDescent="0.25">
      <c r="B292" s="97"/>
      <c r="C292" s="97"/>
      <c r="D292" s="97"/>
      <c r="E292" s="97"/>
      <c r="F292" s="97"/>
      <c r="G292" s="97"/>
      <c r="H292" s="97"/>
      <c r="I292" s="219" t="s">
        <v>2560</v>
      </c>
      <c r="J292" s="1"/>
      <c r="K292" s="100" t="s">
        <v>1426</v>
      </c>
    </row>
    <row r="293" spans="2:11" x14ac:dyDescent="0.25">
      <c r="B293" s="97"/>
      <c r="C293" s="97"/>
      <c r="D293" s="97"/>
      <c r="E293" s="97"/>
      <c r="F293" s="97"/>
      <c r="G293" s="97"/>
      <c r="H293" s="97"/>
      <c r="I293" s="219" t="s">
        <v>2561</v>
      </c>
      <c r="J293" s="1"/>
      <c r="K293" s="100" t="s">
        <v>1431</v>
      </c>
    </row>
    <row r="294" spans="2:11" x14ac:dyDescent="0.25">
      <c r="B294" s="97"/>
      <c r="C294" s="97"/>
      <c r="D294" s="97"/>
      <c r="E294" s="97"/>
      <c r="F294" s="97"/>
      <c r="G294" s="97"/>
      <c r="H294" s="97"/>
      <c r="I294" s="219" t="s">
        <v>2563</v>
      </c>
      <c r="J294" s="1"/>
      <c r="K294" s="100" t="s">
        <v>1434</v>
      </c>
    </row>
    <row r="295" spans="2:11" x14ac:dyDescent="0.25">
      <c r="B295" s="97"/>
      <c r="C295" s="97"/>
      <c r="D295" s="97"/>
      <c r="E295" s="97"/>
      <c r="F295" s="97"/>
      <c r="G295" s="97"/>
      <c r="H295" s="97"/>
      <c r="I295" s="219" t="s">
        <v>1446</v>
      </c>
      <c r="J295" s="1"/>
      <c r="K295" s="100" t="s">
        <v>1436</v>
      </c>
    </row>
    <row r="296" spans="2:11" x14ac:dyDescent="0.25">
      <c r="B296" s="97"/>
      <c r="C296" s="97"/>
      <c r="D296" s="97"/>
      <c r="E296" s="97"/>
      <c r="F296" s="97"/>
      <c r="G296" s="97"/>
      <c r="H296" s="97"/>
      <c r="I296" s="219" t="s">
        <v>2565</v>
      </c>
      <c r="J296" s="1"/>
      <c r="K296" s="100" t="s">
        <v>1438</v>
      </c>
    </row>
    <row r="297" spans="2:11" x14ac:dyDescent="0.25">
      <c r="B297" s="97"/>
      <c r="C297" s="97"/>
      <c r="D297" s="97"/>
      <c r="E297" s="97"/>
      <c r="F297" s="97"/>
      <c r="G297" s="97"/>
      <c r="H297" s="97"/>
      <c r="I297" s="219" t="s">
        <v>1456</v>
      </c>
      <c r="J297" s="1"/>
      <c r="K297" s="100" t="s">
        <v>1440</v>
      </c>
    </row>
    <row r="298" spans="2:11" x14ac:dyDescent="0.25">
      <c r="B298" s="97"/>
      <c r="C298" s="97"/>
      <c r="D298" s="97"/>
      <c r="E298" s="97"/>
      <c r="F298" s="97"/>
      <c r="G298" s="97"/>
      <c r="H298" s="97"/>
      <c r="I298" s="219" t="s">
        <v>2566</v>
      </c>
      <c r="J298" s="1"/>
      <c r="K298" s="100" t="s">
        <v>1446</v>
      </c>
    </row>
    <row r="299" spans="2:11" x14ac:dyDescent="0.25">
      <c r="B299" s="97"/>
      <c r="C299" s="97"/>
      <c r="D299" s="97"/>
      <c r="E299" s="97"/>
      <c r="F299" s="97"/>
      <c r="G299" s="97"/>
      <c r="H299" s="97"/>
      <c r="I299" s="219" t="s">
        <v>1464</v>
      </c>
      <c r="J299" s="1"/>
      <c r="K299" s="100" t="s">
        <v>1448</v>
      </c>
    </row>
    <row r="300" spans="2:11" x14ac:dyDescent="0.25">
      <c r="B300" s="97"/>
      <c r="C300" s="97"/>
      <c r="D300" s="97"/>
      <c r="E300" s="97"/>
      <c r="F300" s="97"/>
      <c r="G300" s="97"/>
      <c r="H300" s="97"/>
      <c r="I300" s="219" t="s">
        <v>1466</v>
      </c>
      <c r="J300" s="1"/>
      <c r="K300" s="100" t="s">
        <v>1450</v>
      </c>
    </row>
    <row r="301" spans="2:11" x14ac:dyDescent="0.25">
      <c r="B301" s="97"/>
      <c r="C301" s="97"/>
      <c r="D301" s="97"/>
      <c r="E301" s="97"/>
      <c r="F301" s="97"/>
      <c r="G301" s="97"/>
      <c r="H301" s="97"/>
      <c r="I301" s="219" t="s">
        <v>2569</v>
      </c>
      <c r="J301" s="1"/>
      <c r="K301" s="100" t="s">
        <v>1452</v>
      </c>
    </row>
    <row r="302" spans="2:11" x14ac:dyDescent="0.25">
      <c r="B302" s="97"/>
      <c r="C302" s="97"/>
      <c r="D302" s="97"/>
      <c r="E302" s="97"/>
      <c r="F302" s="97"/>
      <c r="G302" s="97"/>
      <c r="H302" s="97"/>
      <c r="I302" s="219" t="s">
        <v>2571</v>
      </c>
      <c r="J302" s="1"/>
      <c r="K302" s="100" t="s">
        <v>1456</v>
      </c>
    </row>
    <row r="303" spans="2:11" x14ac:dyDescent="0.25">
      <c r="B303" s="97"/>
      <c r="C303" s="97"/>
      <c r="D303" s="97"/>
      <c r="E303" s="97"/>
      <c r="F303" s="97"/>
      <c r="G303" s="97"/>
      <c r="H303" s="97"/>
      <c r="I303" s="219" t="s">
        <v>2572</v>
      </c>
      <c r="J303" s="1"/>
      <c r="K303" s="100" t="s">
        <v>1458</v>
      </c>
    </row>
    <row r="304" spans="2:11" x14ac:dyDescent="0.25">
      <c r="B304" s="97"/>
      <c r="C304" s="97"/>
      <c r="D304" s="97"/>
      <c r="E304" s="97"/>
      <c r="F304" s="97"/>
      <c r="G304" s="97"/>
      <c r="H304" s="97"/>
      <c r="I304" s="219" t="s">
        <v>2573</v>
      </c>
      <c r="J304" s="1"/>
      <c r="K304" s="100" t="s">
        <v>1460</v>
      </c>
    </row>
    <row r="305" spans="2:11" x14ac:dyDescent="0.25">
      <c r="B305" s="97"/>
      <c r="C305" s="97"/>
      <c r="D305" s="97"/>
      <c r="E305" s="97"/>
      <c r="F305" s="97"/>
      <c r="G305" s="97"/>
      <c r="H305" s="97"/>
      <c r="I305" s="219" t="s">
        <v>2574</v>
      </c>
      <c r="J305" s="1"/>
      <c r="K305" s="100" t="s">
        <v>1464</v>
      </c>
    </row>
    <row r="306" spans="2:11" x14ac:dyDescent="0.25">
      <c r="B306" s="97"/>
      <c r="C306" s="97"/>
      <c r="D306" s="97"/>
      <c r="E306" s="97"/>
      <c r="F306" s="97"/>
      <c r="G306" s="97"/>
      <c r="H306" s="97"/>
      <c r="I306" s="219" t="s">
        <v>2576</v>
      </c>
      <c r="J306" s="1"/>
      <c r="K306" s="100" t="s">
        <v>1466</v>
      </c>
    </row>
    <row r="307" spans="2:11" x14ac:dyDescent="0.25">
      <c r="B307" s="97"/>
      <c r="C307" s="97"/>
      <c r="D307" s="97"/>
      <c r="E307" s="97"/>
      <c r="F307" s="97"/>
      <c r="G307" s="97"/>
      <c r="H307" s="97"/>
      <c r="I307" s="219" t="s">
        <v>2578</v>
      </c>
      <c r="J307" s="1"/>
      <c r="K307" s="100" t="s">
        <v>1470</v>
      </c>
    </row>
    <row r="308" spans="2:11" x14ac:dyDescent="0.25">
      <c r="B308" s="97"/>
      <c r="C308" s="97"/>
      <c r="D308" s="97"/>
      <c r="E308" s="97"/>
      <c r="F308" s="97"/>
      <c r="G308" s="97"/>
      <c r="H308" s="97"/>
      <c r="I308" s="219" t="s">
        <v>2579</v>
      </c>
      <c r="J308" s="1"/>
      <c r="K308" s="100" t="s">
        <v>1472</v>
      </c>
    </row>
    <row r="309" spans="2:11" x14ac:dyDescent="0.25">
      <c r="B309" s="97"/>
      <c r="C309" s="97"/>
      <c r="D309" s="97"/>
      <c r="E309" s="97"/>
      <c r="F309" s="97"/>
      <c r="G309" s="97"/>
      <c r="H309" s="97"/>
      <c r="I309" s="219" t="s">
        <v>2580</v>
      </c>
      <c r="J309" s="1"/>
      <c r="K309" s="100" t="s">
        <v>1474</v>
      </c>
    </row>
    <row r="310" spans="2:11" x14ac:dyDescent="0.25">
      <c r="B310" s="97"/>
      <c r="C310" s="97"/>
      <c r="D310" s="97"/>
      <c r="E310" s="97"/>
      <c r="F310" s="97"/>
      <c r="G310" s="97"/>
      <c r="H310" s="97"/>
      <c r="I310" s="219" t="s">
        <v>2581</v>
      </c>
      <c r="J310" s="1"/>
      <c r="K310" s="100" t="s">
        <v>1476</v>
      </c>
    </row>
    <row r="311" spans="2:11" x14ac:dyDescent="0.25">
      <c r="B311" s="97"/>
      <c r="C311" s="97"/>
      <c r="D311" s="97"/>
      <c r="E311" s="97"/>
      <c r="F311" s="97"/>
      <c r="G311" s="97"/>
      <c r="H311" s="97"/>
      <c r="I311" s="219" t="s">
        <v>2582</v>
      </c>
      <c r="J311" s="1"/>
      <c r="K311" s="100" t="s">
        <v>1478</v>
      </c>
    </row>
    <row r="312" spans="2:11" x14ac:dyDescent="0.25">
      <c r="B312" s="97"/>
      <c r="C312" s="97"/>
      <c r="D312" s="97"/>
      <c r="E312" s="97"/>
      <c r="F312" s="97"/>
      <c r="G312" s="97"/>
      <c r="H312" s="97"/>
      <c r="I312" s="219" t="s">
        <v>2583</v>
      </c>
      <c r="J312" s="1"/>
      <c r="K312" s="100" t="s">
        <v>1482</v>
      </c>
    </row>
    <row r="313" spans="2:11" x14ac:dyDescent="0.25">
      <c r="B313" s="97"/>
      <c r="C313" s="97"/>
      <c r="D313" s="97"/>
      <c r="E313" s="97"/>
      <c r="F313" s="97"/>
      <c r="G313" s="97"/>
      <c r="H313" s="97"/>
      <c r="I313" s="219" t="s">
        <v>2585</v>
      </c>
      <c r="J313" s="1"/>
      <c r="K313" s="100" t="s">
        <v>1484</v>
      </c>
    </row>
    <row r="314" spans="2:11" x14ac:dyDescent="0.25">
      <c r="B314" s="97"/>
      <c r="C314" s="97"/>
      <c r="D314" s="97"/>
      <c r="E314" s="97"/>
      <c r="F314" s="97"/>
      <c r="G314" s="97"/>
      <c r="H314" s="97"/>
      <c r="I314" s="219" t="s">
        <v>2586</v>
      </c>
      <c r="J314" s="1"/>
      <c r="K314" s="100" t="s">
        <v>1486</v>
      </c>
    </row>
    <row r="315" spans="2:11" x14ac:dyDescent="0.25">
      <c r="B315" s="97"/>
      <c r="C315" s="97"/>
      <c r="D315" s="97"/>
      <c r="E315" s="97"/>
      <c r="F315" s="97"/>
      <c r="G315" s="97"/>
      <c r="H315" s="97"/>
      <c r="I315" s="219" t="s">
        <v>2588</v>
      </c>
      <c r="J315" s="1"/>
      <c r="K315" s="100" t="s">
        <v>1488</v>
      </c>
    </row>
    <row r="316" spans="2:11" x14ac:dyDescent="0.25">
      <c r="B316" s="97"/>
      <c r="C316" s="97"/>
      <c r="D316" s="97"/>
      <c r="E316" s="97"/>
      <c r="F316" s="97"/>
      <c r="G316" s="97"/>
      <c r="H316" s="97"/>
      <c r="I316" s="219" t="s">
        <v>2589</v>
      </c>
      <c r="J316" s="1"/>
      <c r="K316" s="100" t="s">
        <v>1492</v>
      </c>
    </row>
    <row r="317" spans="2:11" x14ac:dyDescent="0.25">
      <c r="B317" s="97"/>
      <c r="C317" s="97"/>
      <c r="D317" s="97"/>
      <c r="E317" s="97"/>
      <c r="F317" s="97"/>
      <c r="G317" s="97"/>
      <c r="H317" s="97"/>
      <c r="I317" s="219" t="s">
        <v>2591</v>
      </c>
      <c r="J317" s="1"/>
      <c r="K317" s="100" t="s">
        <v>1495</v>
      </c>
    </row>
    <row r="318" spans="2:11" x14ac:dyDescent="0.25">
      <c r="B318" s="97"/>
      <c r="C318" s="97"/>
      <c r="D318" s="97"/>
      <c r="E318" s="97"/>
      <c r="F318" s="97"/>
      <c r="G318" s="97"/>
      <c r="H318" s="97"/>
      <c r="I318" s="219" t="s">
        <v>2592</v>
      </c>
      <c r="J318" s="1"/>
      <c r="K318" s="100" t="s">
        <v>1497</v>
      </c>
    </row>
    <row r="319" spans="2:11" x14ac:dyDescent="0.25">
      <c r="B319" s="97"/>
      <c r="C319" s="97"/>
      <c r="D319" s="97"/>
      <c r="E319" s="97"/>
      <c r="F319" s="97"/>
      <c r="G319" s="97"/>
      <c r="H319" s="97"/>
      <c r="I319" s="219" t="s">
        <v>2594</v>
      </c>
      <c r="J319" s="1"/>
      <c r="K319" s="100" t="s">
        <v>1499</v>
      </c>
    </row>
    <row r="320" spans="2:11" x14ac:dyDescent="0.25">
      <c r="B320" s="97"/>
      <c r="C320" s="97"/>
      <c r="D320" s="97"/>
      <c r="E320" s="97"/>
      <c r="F320" s="97"/>
      <c r="G320" s="97"/>
      <c r="H320" s="97"/>
      <c r="I320" s="219" t="s">
        <v>2596</v>
      </c>
      <c r="J320" s="1"/>
      <c r="K320" s="100" t="s">
        <v>1501</v>
      </c>
    </row>
    <row r="321" spans="2:11" x14ac:dyDescent="0.25">
      <c r="B321" s="97"/>
      <c r="C321" s="97"/>
      <c r="D321" s="97"/>
      <c r="E321" s="97"/>
      <c r="F321" s="97"/>
      <c r="G321" s="97"/>
      <c r="H321" s="97"/>
      <c r="I321" s="219" t="s">
        <v>1523</v>
      </c>
      <c r="J321" s="1"/>
      <c r="K321" s="100" t="s">
        <v>1503</v>
      </c>
    </row>
    <row r="322" spans="2:11" x14ac:dyDescent="0.25">
      <c r="B322" s="97"/>
      <c r="C322" s="97"/>
      <c r="D322" s="97"/>
      <c r="E322" s="97"/>
      <c r="F322" s="97"/>
      <c r="G322" s="97"/>
      <c r="H322" s="97"/>
      <c r="I322" s="219" t="s">
        <v>1525</v>
      </c>
      <c r="J322" s="1"/>
      <c r="K322" s="100" t="s">
        <v>1509</v>
      </c>
    </row>
    <row r="323" spans="2:11" x14ac:dyDescent="0.25">
      <c r="B323" s="97"/>
      <c r="C323" s="97"/>
      <c r="D323" s="97"/>
      <c r="E323" s="97"/>
      <c r="F323" s="97"/>
      <c r="G323" s="97"/>
      <c r="H323" s="97"/>
      <c r="I323" s="219" t="s">
        <v>1527</v>
      </c>
      <c r="J323" s="1"/>
      <c r="K323" s="100" t="s">
        <v>1512</v>
      </c>
    </row>
    <row r="324" spans="2:11" x14ac:dyDescent="0.25">
      <c r="B324" s="97"/>
      <c r="C324" s="97"/>
      <c r="D324" s="97"/>
      <c r="E324" s="97"/>
      <c r="F324" s="97"/>
      <c r="G324" s="97"/>
      <c r="H324" s="97"/>
      <c r="I324" s="219" t="s">
        <v>2598</v>
      </c>
      <c r="J324" s="1"/>
      <c r="K324" s="100" t="s">
        <v>1518</v>
      </c>
    </row>
    <row r="325" spans="2:11" x14ac:dyDescent="0.25">
      <c r="B325" s="97"/>
      <c r="C325" s="97"/>
      <c r="D325" s="97"/>
      <c r="E325" s="97"/>
      <c r="F325" s="97"/>
      <c r="G325" s="97"/>
      <c r="H325" s="97"/>
      <c r="I325" s="219" t="s">
        <v>2600</v>
      </c>
      <c r="J325" s="1"/>
      <c r="K325" s="100" t="s">
        <v>1523</v>
      </c>
    </row>
    <row r="326" spans="2:11" x14ac:dyDescent="0.25">
      <c r="B326" s="97"/>
      <c r="C326" s="97"/>
      <c r="D326" s="97"/>
      <c r="E326" s="97"/>
      <c r="F326" s="97"/>
      <c r="G326" s="97"/>
      <c r="H326" s="97"/>
      <c r="I326" s="219" t="s">
        <v>2601</v>
      </c>
      <c r="J326" s="1"/>
      <c r="K326" s="100" t="s">
        <v>1525</v>
      </c>
    </row>
    <row r="327" spans="2:11" x14ac:dyDescent="0.25">
      <c r="B327" s="97"/>
      <c r="C327" s="97"/>
      <c r="D327" s="97"/>
      <c r="E327" s="97"/>
      <c r="F327" s="97"/>
      <c r="G327" s="97"/>
      <c r="H327" s="97"/>
      <c r="I327" s="219" t="s">
        <v>2603</v>
      </c>
      <c r="J327" s="1"/>
      <c r="K327" s="100" t="s">
        <v>1527</v>
      </c>
    </row>
    <row r="328" spans="2:11" x14ac:dyDescent="0.25">
      <c r="B328" s="97"/>
      <c r="C328" s="97"/>
      <c r="D328" s="97"/>
      <c r="E328" s="97"/>
      <c r="F328" s="97"/>
      <c r="G328" s="97"/>
      <c r="H328" s="97"/>
      <c r="I328" s="219" t="s">
        <v>2604</v>
      </c>
      <c r="J328" s="1"/>
      <c r="K328" s="100" t="s">
        <v>1531</v>
      </c>
    </row>
    <row r="329" spans="2:11" x14ac:dyDescent="0.25">
      <c r="B329" s="97"/>
      <c r="C329" s="97"/>
      <c r="D329" s="97"/>
      <c r="E329" s="97"/>
      <c r="F329" s="97"/>
      <c r="G329" s="97"/>
      <c r="H329" s="97"/>
      <c r="I329" s="219" t="s">
        <v>2605</v>
      </c>
      <c r="J329" s="1"/>
      <c r="K329" s="100" t="s">
        <v>1534</v>
      </c>
    </row>
    <row r="330" spans="2:11" x14ac:dyDescent="0.25">
      <c r="B330" s="97"/>
      <c r="C330" s="97"/>
      <c r="D330" s="97"/>
      <c r="E330" s="97"/>
      <c r="F330" s="97"/>
      <c r="G330" s="97"/>
      <c r="H330" s="97"/>
      <c r="I330" s="219" t="s">
        <v>2607</v>
      </c>
      <c r="J330" s="1"/>
      <c r="K330" s="100" t="s">
        <v>1541</v>
      </c>
    </row>
    <row r="331" spans="2:11" x14ac:dyDescent="0.25">
      <c r="B331" s="97"/>
      <c r="C331" s="97"/>
      <c r="D331" s="97"/>
      <c r="E331" s="97"/>
      <c r="F331" s="97"/>
      <c r="G331" s="97"/>
      <c r="H331" s="97"/>
      <c r="I331" s="219" t="s">
        <v>2608</v>
      </c>
      <c r="J331" s="1"/>
      <c r="K331" s="100" t="s">
        <v>1544</v>
      </c>
    </row>
    <row r="332" spans="2:11" x14ac:dyDescent="0.25">
      <c r="B332" s="97"/>
      <c r="C332" s="97"/>
      <c r="D332" s="97"/>
      <c r="E332" s="97"/>
      <c r="F332" s="97"/>
      <c r="G332" s="97"/>
      <c r="H332" s="97"/>
      <c r="I332" s="219" t="s">
        <v>2609</v>
      </c>
      <c r="J332" s="1"/>
      <c r="K332" s="100" t="s">
        <v>1546</v>
      </c>
    </row>
    <row r="333" spans="2:11" x14ac:dyDescent="0.25">
      <c r="B333" s="97"/>
      <c r="C333" s="97"/>
      <c r="D333" s="97"/>
      <c r="E333" s="97"/>
      <c r="F333" s="97"/>
      <c r="G333" s="97"/>
      <c r="H333" s="97"/>
      <c r="I333" s="219" t="s">
        <v>2611</v>
      </c>
      <c r="J333" s="1"/>
      <c r="K333" s="100" t="s">
        <v>1548</v>
      </c>
    </row>
    <row r="334" spans="2:11" x14ac:dyDescent="0.25">
      <c r="B334" s="97"/>
      <c r="C334" s="97"/>
      <c r="D334" s="97"/>
      <c r="E334" s="97"/>
      <c r="F334" s="97"/>
      <c r="G334" s="97"/>
      <c r="H334" s="97"/>
      <c r="I334" s="219" t="s">
        <v>2612</v>
      </c>
      <c r="J334" s="1"/>
      <c r="K334" s="100" t="s">
        <v>1554</v>
      </c>
    </row>
    <row r="335" spans="2:11" x14ac:dyDescent="0.25">
      <c r="B335" s="97"/>
      <c r="C335" s="97"/>
      <c r="D335" s="97"/>
      <c r="E335" s="97"/>
      <c r="F335" s="97"/>
      <c r="G335" s="97"/>
      <c r="H335" s="97"/>
      <c r="I335" s="219" t="s">
        <v>2614</v>
      </c>
      <c r="J335" s="1"/>
      <c r="K335" s="100" t="s">
        <v>1557</v>
      </c>
    </row>
    <row r="336" spans="2:11" x14ac:dyDescent="0.25">
      <c r="B336" s="97"/>
      <c r="C336" s="97"/>
      <c r="D336" s="97"/>
      <c r="E336" s="97"/>
      <c r="F336" s="97"/>
      <c r="G336" s="97"/>
      <c r="H336" s="97"/>
      <c r="I336" s="219" t="s">
        <v>2616</v>
      </c>
      <c r="J336" s="1"/>
      <c r="K336" s="100" t="s">
        <v>1562</v>
      </c>
    </row>
    <row r="337" spans="2:11" x14ac:dyDescent="0.25">
      <c r="B337" s="97"/>
      <c r="C337" s="97"/>
      <c r="D337" s="97"/>
      <c r="E337" s="97"/>
      <c r="F337" s="97"/>
      <c r="G337" s="97"/>
      <c r="H337" s="97"/>
      <c r="I337" s="219" t="s">
        <v>2618</v>
      </c>
      <c r="J337" s="1"/>
      <c r="K337" s="100" t="s">
        <v>1565</v>
      </c>
    </row>
    <row r="338" spans="2:11" x14ac:dyDescent="0.25">
      <c r="B338" s="97"/>
      <c r="C338" s="97"/>
      <c r="D338" s="97"/>
      <c r="E338" s="97"/>
      <c r="F338" s="97"/>
      <c r="G338" s="97"/>
      <c r="H338" s="97"/>
      <c r="I338" s="219" t="s">
        <v>2619</v>
      </c>
      <c r="J338" s="1"/>
      <c r="K338" s="100" t="s">
        <v>1569</v>
      </c>
    </row>
    <row r="339" spans="2:11" x14ac:dyDescent="0.25">
      <c r="B339" s="97"/>
      <c r="C339" s="97"/>
      <c r="D339" s="97"/>
      <c r="E339" s="97"/>
      <c r="F339" s="97"/>
      <c r="G339" s="97"/>
      <c r="H339" s="97"/>
      <c r="I339" s="219" t="s">
        <v>2621</v>
      </c>
      <c r="J339" s="1"/>
      <c r="K339" s="100" t="s">
        <v>1574</v>
      </c>
    </row>
    <row r="340" spans="2:11" x14ac:dyDescent="0.25">
      <c r="B340" s="97"/>
      <c r="C340" s="97"/>
      <c r="D340" s="97"/>
      <c r="E340" s="97"/>
      <c r="F340" s="97"/>
      <c r="G340" s="97"/>
      <c r="H340" s="97"/>
      <c r="I340" s="219" t="s">
        <v>2622</v>
      </c>
      <c r="J340" s="1"/>
      <c r="K340" s="100" t="s">
        <v>1577</v>
      </c>
    </row>
    <row r="341" spans="2:11" x14ac:dyDescent="0.25">
      <c r="B341" s="97"/>
      <c r="C341" s="97"/>
      <c r="D341" s="97"/>
      <c r="E341" s="97"/>
      <c r="F341" s="97"/>
      <c r="G341" s="97"/>
      <c r="H341" s="97"/>
      <c r="I341" s="219" t="s">
        <v>2623</v>
      </c>
      <c r="J341" s="1"/>
      <c r="K341" s="100" t="s">
        <v>1579</v>
      </c>
    </row>
    <row r="342" spans="2:11" x14ac:dyDescent="0.25">
      <c r="B342" s="97"/>
      <c r="C342" s="97"/>
      <c r="D342" s="97"/>
      <c r="E342" s="97"/>
      <c r="F342" s="97"/>
      <c r="G342" s="97"/>
      <c r="H342" s="97"/>
      <c r="I342" s="219" t="s">
        <v>710</v>
      </c>
      <c r="J342" s="1"/>
      <c r="K342" s="100" t="s">
        <v>1584</v>
      </c>
    </row>
    <row r="343" spans="2:11" x14ac:dyDescent="0.25">
      <c r="B343" s="97"/>
      <c r="C343" s="97"/>
      <c r="D343" s="97"/>
      <c r="E343" s="97"/>
      <c r="F343" s="97"/>
      <c r="G343" s="97"/>
      <c r="H343" s="97"/>
      <c r="I343" s="219" t="s">
        <v>1592</v>
      </c>
      <c r="J343" s="1"/>
      <c r="K343" s="100" t="s">
        <v>1586</v>
      </c>
    </row>
    <row r="344" spans="2:11" x14ac:dyDescent="0.25">
      <c r="B344" s="97"/>
      <c r="C344" s="97"/>
      <c r="D344" s="97"/>
      <c r="E344" s="97"/>
      <c r="F344" s="97"/>
      <c r="G344" s="97"/>
      <c r="H344" s="97"/>
      <c r="I344" s="219" t="s">
        <v>1594</v>
      </c>
      <c r="J344" s="1"/>
      <c r="K344" s="100" t="s">
        <v>1592</v>
      </c>
    </row>
    <row r="345" spans="2:11" x14ac:dyDescent="0.25">
      <c r="B345" s="97"/>
      <c r="C345" s="97"/>
      <c r="D345" s="97"/>
      <c r="E345" s="97"/>
      <c r="F345" s="97"/>
      <c r="G345" s="97"/>
      <c r="H345" s="97"/>
      <c r="I345" s="219" t="s">
        <v>2625</v>
      </c>
      <c r="J345" s="1"/>
      <c r="K345" s="100" t="s">
        <v>1594</v>
      </c>
    </row>
    <row r="346" spans="2:11" x14ac:dyDescent="0.25">
      <c r="B346" s="97"/>
      <c r="C346" s="97"/>
      <c r="D346" s="97"/>
      <c r="E346" s="97"/>
      <c r="F346" s="97"/>
      <c r="G346" s="97"/>
      <c r="H346" s="97"/>
      <c r="I346" s="219" t="s">
        <v>2626</v>
      </c>
      <c r="J346" s="1"/>
      <c r="K346" s="100" t="s">
        <v>1596</v>
      </c>
    </row>
    <row r="347" spans="2:11" x14ac:dyDescent="0.25">
      <c r="B347" s="97"/>
      <c r="C347" s="97"/>
      <c r="D347" s="97"/>
      <c r="E347" s="97"/>
      <c r="F347" s="97"/>
      <c r="G347" s="97"/>
      <c r="H347" s="97"/>
      <c r="I347" s="219" t="s">
        <v>2627</v>
      </c>
      <c r="J347" s="1"/>
      <c r="K347" s="100" t="s">
        <v>1600</v>
      </c>
    </row>
    <row r="348" spans="2:11" x14ac:dyDescent="0.25">
      <c r="B348" s="97"/>
      <c r="C348" s="97"/>
      <c r="D348" s="97"/>
      <c r="E348" s="97"/>
      <c r="F348" s="97"/>
      <c r="G348" s="97"/>
      <c r="H348" s="97"/>
      <c r="I348" s="219" t="s">
        <v>2628</v>
      </c>
      <c r="J348" s="1"/>
      <c r="K348" s="100" t="s">
        <v>1603</v>
      </c>
    </row>
    <row r="349" spans="2:11" x14ac:dyDescent="0.25">
      <c r="B349" s="97"/>
      <c r="C349" s="97"/>
      <c r="D349" s="97"/>
      <c r="E349" s="97"/>
      <c r="F349" s="97"/>
      <c r="G349" s="97"/>
      <c r="H349" s="97"/>
      <c r="I349" s="219" t="s">
        <v>2629</v>
      </c>
      <c r="J349" s="1"/>
      <c r="K349" s="100" t="s">
        <v>1605</v>
      </c>
    </row>
    <row r="350" spans="2:11" x14ac:dyDescent="0.25">
      <c r="B350" s="97"/>
      <c r="C350" s="97"/>
      <c r="D350" s="97"/>
      <c r="E350" s="97"/>
      <c r="F350" s="97"/>
      <c r="G350" s="97"/>
      <c r="H350" s="97"/>
      <c r="I350" s="219" t="s">
        <v>2630</v>
      </c>
      <c r="J350" s="1"/>
      <c r="K350" s="100" t="s">
        <v>1607</v>
      </c>
    </row>
    <row r="351" spans="2:11" x14ac:dyDescent="0.25">
      <c r="B351" s="97"/>
      <c r="C351" s="97"/>
      <c r="D351" s="97"/>
      <c r="E351" s="97"/>
      <c r="F351" s="97"/>
      <c r="G351" s="97"/>
      <c r="H351" s="97"/>
      <c r="I351" s="219" t="s">
        <v>2632</v>
      </c>
      <c r="J351" s="1"/>
      <c r="K351" s="100" t="s">
        <v>1612</v>
      </c>
    </row>
    <row r="352" spans="2:11" x14ac:dyDescent="0.25">
      <c r="B352" s="97"/>
      <c r="C352" s="97"/>
      <c r="D352" s="97"/>
      <c r="E352" s="97"/>
      <c r="F352" s="97"/>
      <c r="G352" s="97"/>
      <c r="H352" s="97"/>
      <c r="I352" s="219" t="s">
        <v>1622</v>
      </c>
      <c r="J352" s="1"/>
      <c r="K352" s="100" t="s">
        <v>1614</v>
      </c>
    </row>
    <row r="353" spans="2:11" x14ac:dyDescent="0.25">
      <c r="B353" s="97"/>
      <c r="C353" s="97"/>
      <c r="D353" s="97"/>
      <c r="E353" s="97"/>
      <c r="F353" s="97"/>
      <c r="G353" s="97"/>
      <c r="H353" s="97"/>
      <c r="I353" s="219" t="s">
        <v>1624</v>
      </c>
      <c r="J353" s="1"/>
      <c r="K353" s="100" t="s">
        <v>1622</v>
      </c>
    </row>
    <row r="354" spans="2:11" x14ac:dyDescent="0.25">
      <c r="B354" s="97"/>
      <c r="C354" s="97"/>
      <c r="D354" s="97"/>
      <c r="E354" s="97"/>
      <c r="F354" s="97"/>
      <c r="G354" s="97"/>
      <c r="H354" s="97"/>
      <c r="I354" s="219" t="s">
        <v>2635</v>
      </c>
      <c r="J354" s="1"/>
      <c r="K354" s="100" t="s">
        <v>1624</v>
      </c>
    </row>
    <row r="355" spans="2:11" x14ac:dyDescent="0.25">
      <c r="B355" s="97"/>
      <c r="C355" s="97"/>
      <c r="D355" s="97"/>
      <c r="E355" s="97"/>
      <c r="F355" s="97"/>
      <c r="G355" s="97"/>
      <c r="H355" s="97"/>
      <c r="I355" s="219" t="s">
        <v>2636</v>
      </c>
      <c r="J355" s="1"/>
      <c r="K355" s="100" t="s">
        <v>1626</v>
      </c>
    </row>
    <row r="356" spans="2:11" x14ac:dyDescent="0.25">
      <c r="B356" s="97"/>
      <c r="C356" s="97"/>
      <c r="D356" s="97"/>
      <c r="E356" s="97"/>
      <c r="F356" s="97"/>
      <c r="G356" s="97"/>
      <c r="H356" s="97"/>
      <c r="I356" s="219" t="s">
        <v>2637</v>
      </c>
      <c r="J356" s="1"/>
      <c r="K356" s="100" t="s">
        <v>1628</v>
      </c>
    </row>
    <row r="357" spans="2:11" x14ac:dyDescent="0.25">
      <c r="B357" s="97"/>
      <c r="C357" s="97"/>
      <c r="D357" s="97"/>
      <c r="E357" s="97"/>
      <c r="F357" s="97"/>
      <c r="G357" s="97"/>
      <c r="H357" s="97"/>
      <c r="I357" s="219" t="s">
        <v>2638</v>
      </c>
      <c r="J357" s="1"/>
      <c r="K357" s="100" t="s">
        <v>1630</v>
      </c>
    </row>
    <row r="358" spans="2:11" x14ac:dyDescent="0.25">
      <c r="B358" s="97"/>
      <c r="C358" s="97"/>
      <c r="D358" s="97"/>
      <c r="E358" s="97"/>
      <c r="F358" s="97"/>
      <c r="G358" s="97"/>
      <c r="H358" s="97"/>
      <c r="I358" s="219" t="s">
        <v>1639</v>
      </c>
      <c r="J358" s="1"/>
      <c r="K358" s="100" t="s">
        <v>1634</v>
      </c>
    </row>
    <row r="359" spans="2:11" x14ac:dyDescent="0.25">
      <c r="B359" s="97"/>
      <c r="C359" s="97"/>
      <c r="D359" s="97"/>
      <c r="E359" s="97"/>
      <c r="F359" s="97"/>
      <c r="G359" s="97"/>
      <c r="H359" s="97"/>
      <c r="I359" s="219" t="s">
        <v>1641</v>
      </c>
      <c r="J359" s="1"/>
      <c r="K359" s="100" t="s">
        <v>1639</v>
      </c>
    </row>
    <row r="360" spans="2:11" x14ac:dyDescent="0.25">
      <c r="B360" s="97"/>
      <c r="C360" s="97"/>
      <c r="D360" s="97"/>
      <c r="E360" s="97"/>
      <c r="F360" s="97"/>
      <c r="G360" s="97"/>
      <c r="H360" s="97"/>
      <c r="I360" s="219" t="s">
        <v>1643</v>
      </c>
      <c r="J360" s="1"/>
      <c r="K360" s="100" t="s">
        <v>1641</v>
      </c>
    </row>
    <row r="361" spans="2:11" x14ac:dyDescent="0.25">
      <c r="B361" s="97"/>
      <c r="C361" s="97"/>
      <c r="D361" s="97"/>
      <c r="E361" s="97"/>
      <c r="F361" s="97"/>
      <c r="G361" s="97"/>
      <c r="H361" s="97"/>
      <c r="I361" s="219" t="s">
        <v>2640</v>
      </c>
      <c r="J361" s="1"/>
      <c r="K361" s="100" t="s">
        <v>1643</v>
      </c>
    </row>
    <row r="362" spans="2:11" x14ac:dyDescent="0.25">
      <c r="B362" s="97"/>
      <c r="C362" s="97"/>
      <c r="D362" s="97"/>
      <c r="E362" s="97"/>
      <c r="F362" s="97"/>
      <c r="G362" s="97"/>
      <c r="H362" s="97"/>
      <c r="I362" s="219" t="s">
        <v>1649</v>
      </c>
      <c r="J362" s="1"/>
      <c r="K362" s="100" t="s">
        <v>1645</v>
      </c>
    </row>
    <row r="363" spans="2:11" x14ac:dyDescent="0.25">
      <c r="B363" s="97"/>
      <c r="C363" s="97"/>
      <c r="D363" s="97"/>
      <c r="E363" s="97"/>
      <c r="F363" s="97"/>
      <c r="G363" s="97"/>
      <c r="H363" s="97"/>
      <c r="I363" s="219" t="s">
        <v>1651</v>
      </c>
      <c r="J363" s="1"/>
      <c r="K363" s="100" t="s">
        <v>1649</v>
      </c>
    </row>
    <row r="364" spans="2:11" x14ac:dyDescent="0.25">
      <c r="B364" s="97"/>
      <c r="C364" s="97"/>
      <c r="D364" s="97"/>
      <c r="E364" s="97"/>
      <c r="F364" s="97"/>
      <c r="G364" s="97"/>
      <c r="H364" s="97"/>
      <c r="I364" s="219" t="s">
        <v>2643</v>
      </c>
      <c r="J364" s="1"/>
      <c r="K364" s="100" t="s">
        <v>1651</v>
      </c>
    </row>
    <row r="365" spans="2:11" x14ac:dyDescent="0.25">
      <c r="B365" s="97"/>
      <c r="C365" s="97"/>
      <c r="D365" s="97"/>
      <c r="E365" s="97"/>
      <c r="F365" s="97"/>
      <c r="G365" s="97"/>
      <c r="H365" s="97"/>
      <c r="I365" s="219" t="s">
        <v>2645</v>
      </c>
      <c r="J365" s="1"/>
      <c r="K365" s="100" t="s">
        <v>1657</v>
      </c>
    </row>
    <row r="366" spans="2:11" x14ac:dyDescent="0.25">
      <c r="B366" s="97"/>
      <c r="C366" s="97"/>
      <c r="D366" s="97"/>
      <c r="E366" s="97"/>
      <c r="F366" s="97"/>
      <c r="G366" s="97"/>
      <c r="H366" s="97"/>
      <c r="I366" s="219" t="s">
        <v>2647</v>
      </c>
      <c r="J366" s="1"/>
      <c r="K366" s="100" t="s">
        <v>1660</v>
      </c>
    </row>
    <row r="367" spans="2:11" x14ac:dyDescent="0.25">
      <c r="B367" s="97"/>
      <c r="C367" s="97"/>
      <c r="D367" s="97"/>
      <c r="E367" s="97"/>
      <c r="F367" s="97"/>
      <c r="G367" s="97"/>
      <c r="H367" s="97"/>
      <c r="I367" s="219" t="s">
        <v>2648</v>
      </c>
      <c r="J367" s="1"/>
      <c r="K367" s="100" t="s">
        <v>1662</v>
      </c>
    </row>
    <row r="368" spans="2:11" x14ac:dyDescent="0.25">
      <c r="B368" s="97"/>
      <c r="C368" s="97"/>
      <c r="D368" s="97"/>
      <c r="E368" s="97"/>
      <c r="F368" s="97"/>
      <c r="G368" s="97"/>
      <c r="H368" s="97"/>
      <c r="I368" s="219" t="s">
        <v>2649</v>
      </c>
      <c r="J368" s="1"/>
      <c r="K368" s="100" t="s">
        <v>1667</v>
      </c>
    </row>
    <row r="369" spans="2:11" x14ac:dyDescent="0.25">
      <c r="B369" s="97"/>
      <c r="C369" s="97"/>
      <c r="D369" s="97"/>
      <c r="E369" s="97"/>
      <c r="F369" s="97"/>
      <c r="G369" s="97"/>
      <c r="H369" s="97"/>
      <c r="I369" s="219" t="s">
        <v>2651</v>
      </c>
      <c r="J369" s="1"/>
      <c r="K369" s="100" t="s">
        <v>1671</v>
      </c>
    </row>
    <row r="370" spans="2:11" x14ac:dyDescent="0.25">
      <c r="B370" s="97"/>
      <c r="C370" s="97"/>
      <c r="D370" s="97"/>
      <c r="E370" s="97"/>
      <c r="F370" s="97"/>
      <c r="G370" s="97"/>
      <c r="H370" s="97"/>
      <c r="I370" s="219" t="s">
        <v>2653</v>
      </c>
      <c r="J370" s="1"/>
      <c r="K370" s="100" t="s">
        <v>1673</v>
      </c>
    </row>
    <row r="371" spans="2:11" x14ac:dyDescent="0.25">
      <c r="B371" s="97"/>
      <c r="C371" s="97"/>
      <c r="D371" s="97"/>
      <c r="E371" s="97"/>
      <c r="F371" s="97"/>
      <c r="G371" s="97"/>
      <c r="H371" s="97"/>
      <c r="I371" s="219" t="s">
        <v>2654</v>
      </c>
      <c r="J371" s="1"/>
      <c r="K371" s="100" t="s">
        <v>1675</v>
      </c>
    </row>
    <row r="372" spans="2:11" x14ac:dyDescent="0.25">
      <c r="B372" s="97"/>
      <c r="C372" s="97"/>
      <c r="D372" s="97"/>
      <c r="E372" s="97"/>
      <c r="F372" s="97"/>
      <c r="G372" s="97"/>
      <c r="H372" s="97"/>
      <c r="I372" s="219" t="s">
        <v>2655</v>
      </c>
      <c r="J372" s="1"/>
      <c r="K372" s="100" t="s">
        <v>1681</v>
      </c>
    </row>
    <row r="373" spans="2:11" x14ac:dyDescent="0.25">
      <c r="B373" s="97"/>
      <c r="C373" s="97"/>
      <c r="D373" s="97"/>
      <c r="E373" s="97"/>
      <c r="F373" s="97"/>
      <c r="G373" s="97"/>
      <c r="H373" s="97"/>
      <c r="I373" s="219" t="s">
        <v>2656</v>
      </c>
      <c r="J373" s="1"/>
      <c r="K373" s="100" t="s">
        <v>1684</v>
      </c>
    </row>
    <row r="374" spans="2:11" x14ac:dyDescent="0.25">
      <c r="B374" s="97"/>
      <c r="C374" s="97"/>
      <c r="D374" s="97"/>
      <c r="E374" s="97"/>
      <c r="F374" s="97"/>
      <c r="G374" s="97"/>
      <c r="H374" s="97"/>
      <c r="I374" s="219" t="s">
        <v>2658</v>
      </c>
      <c r="J374" s="1"/>
      <c r="K374" s="100" t="s">
        <v>1686</v>
      </c>
    </row>
    <row r="375" spans="2:11" x14ac:dyDescent="0.25">
      <c r="B375" s="97"/>
      <c r="C375" s="97"/>
      <c r="D375" s="97"/>
      <c r="E375" s="97"/>
      <c r="F375" s="97"/>
      <c r="G375" s="97"/>
      <c r="H375" s="97"/>
      <c r="I375" s="219" t="s">
        <v>2660</v>
      </c>
      <c r="J375" s="1"/>
      <c r="K375" s="100" t="s">
        <v>1692</v>
      </c>
    </row>
    <row r="376" spans="2:11" x14ac:dyDescent="0.25">
      <c r="B376" s="97"/>
      <c r="C376" s="97"/>
      <c r="D376" s="97"/>
      <c r="E376" s="97"/>
      <c r="F376" s="97"/>
      <c r="G376" s="97"/>
      <c r="H376" s="97"/>
      <c r="I376" s="219" t="s">
        <v>2661</v>
      </c>
      <c r="J376" s="1"/>
      <c r="K376" s="100" t="s">
        <v>1695</v>
      </c>
    </row>
    <row r="377" spans="2:11" x14ac:dyDescent="0.25">
      <c r="B377" s="97"/>
      <c r="C377" s="97"/>
      <c r="D377" s="97"/>
      <c r="E377" s="97"/>
      <c r="F377" s="97"/>
      <c r="G377" s="97"/>
      <c r="H377" s="97"/>
      <c r="I377" s="219" t="s">
        <v>2663</v>
      </c>
      <c r="J377" s="1"/>
      <c r="K377" s="100" t="s">
        <v>1702</v>
      </c>
    </row>
    <row r="378" spans="2:11" x14ac:dyDescent="0.25">
      <c r="B378" s="97"/>
      <c r="C378" s="97"/>
      <c r="D378" s="97"/>
      <c r="E378" s="97"/>
      <c r="F378" s="97"/>
      <c r="G378" s="97"/>
      <c r="H378" s="97"/>
      <c r="I378" s="219" t="s">
        <v>2665</v>
      </c>
      <c r="J378" s="1"/>
      <c r="K378" s="100" t="s">
        <v>1705</v>
      </c>
    </row>
    <row r="379" spans="2:11" x14ac:dyDescent="0.25">
      <c r="B379" s="97"/>
      <c r="C379" s="97"/>
      <c r="D379" s="97"/>
      <c r="E379" s="97"/>
      <c r="F379" s="97"/>
      <c r="G379" s="97"/>
      <c r="H379" s="97"/>
      <c r="I379" s="219" t="s">
        <v>2667</v>
      </c>
      <c r="J379" s="1"/>
      <c r="K379" s="100" t="s">
        <v>1707</v>
      </c>
    </row>
    <row r="380" spans="2:11" x14ac:dyDescent="0.25">
      <c r="B380" s="97"/>
      <c r="C380" s="97"/>
      <c r="D380" s="97"/>
      <c r="E380" s="97"/>
      <c r="F380" s="97"/>
      <c r="G380" s="97"/>
      <c r="H380" s="97"/>
      <c r="I380" s="219" t="s">
        <v>2669</v>
      </c>
      <c r="J380" s="1"/>
      <c r="K380" s="100" t="s">
        <v>1709</v>
      </c>
    </row>
    <row r="381" spans="2:11" x14ac:dyDescent="0.25">
      <c r="B381" s="97"/>
      <c r="C381" s="97"/>
      <c r="D381" s="97"/>
      <c r="E381" s="97"/>
      <c r="F381" s="97"/>
      <c r="G381" s="97"/>
      <c r="H381" s="97"/>
      <c r="I381" s="219" t="s">
        <v>2671</v>
      </c>
      <c r="J381" s="1"/>
      <c r="K381" s="100" t="s">
        <v>1711</v>
      </c>
    </row>
    <row r="382" spans="2:11" x14ac:dyDescent="0.25">
      <c r="B382" s="97"/>
      <c r="C382" s="97"/>
      <c r="D382" s="97"/>
      <c r="E382" s="97"/>
      <c r="F382" s="97"/>
      <c r="G382" s="97"/>
      <c r="H382" s="97"/>
      <c r="I382" s="219" t="s">
        <v>2672</v>
      </c>
      <c r="J382" s="1"/>
      <c r="K382" s="100" t="s">
        <v>1715</v>
      </c>
    </row>
    <row r="383" spans="2:11" x14ac:dyDescent="0.25">
      <c r="B383" s="97"/>
      <c r="C383" s="97"/>
      <c r="D383" s="97"/>
      <c r="E383" s="97"/>
      <c r="F383" s="97"/>
      <c r="G383" s="97"/>
      <c r="H383" s="97"/>
      <c r="I383" s="219" t="s">
        <v>2673</v>
      </c>
      <c r="J383" s="1"/>
      <c r="K383" s="100" t="s">
        <v>1718</v>
      </c>
    </row>
    <row r="384" spans="2:11" x14ac:dyDescent="0.25">
      <c r="B384" s="97"/>
      <c r="C384" s="97"/>
      <c r="D384" s="97"/>
      <c r="E384" s="97"/>
      <c r="F384" s="97"/>
      <c r="G384" s="97"/>
      <c r="H384" s="97"/>
      <c r="I384" s="219" t="s">
        <v>2675</v>
      </c>
      <c r="J384" s="1"/>
      <c r="K384" s="100" t="s">
        <v>1723</v>
      </c>
    </row>
    <row r="385" spans="2:11" x14ac:dyDescent="0.25">
      <c r="B385" s="97"/>
      <c r="C385" s="97"/>
      <c r="D385" s="97"/>
      <c r="E385" s="97"/>
      <c r="F385" s="97"/>
      <c r="G385" s="97"/>
      <c r="H385" s="97"/>
      <c r="I385" s="219" t="s">
        <v>2677</v>
      </c>
      <c r="J385" s="1"/>
      <c r="K385" s="100" t="s">
        <v>1726</v>
      </c>
    </row>
    <row r="386" spans="2:11" x14ac:dyDescent="0.25">
      <c r="B386" s="97"/>
      <c r="C386" s="97"/>
      <c r="D386" s="97"/>
      <c r="E386" s="97"/>
      <c r="F386" s="97"/>
      <c r="G386" s="97"/>
      <c r="H386" s="97"/>
      <c r="I386" s="219" t="s">
        <v>2678</v>
      </c>
      <c r="J386" s="1"/>
      <c r="K386" s="100" t="s">
        <v>1728</v>
      </c>
    </row>
    <row r="387" spans="2:11" x14ac:dyDescent="0.25">
      <c r="B387" s="97"/>
      <c r="C387" s="97"/>
      <c r="D387" s="97"/>
      <c r="E387" s="97"/>
      <c r="F387" s="97"/>
      <c r="G387" s="97"/>
      <c r="H387" s="97"/>
      <c r="I387" s="219" t="s">
        <v>2680</v>
      </c>
      <c r="J387" s="1"/>
      <c r="K387" s="100" t="s">
        <v>1732</v>
      </c>
    </row>
    <row r="388" spans="2:11" x14ac:dyDescent="0.25">
      <c r="B388" s="97"/>
      <c r="C388" s="97"/>
      <c r="D388" s="97"/>
      <c r="E388" s="97"/>
      <c r="F388" s="97"/>
      <c r="G388" s="97"/>
      <c r="H388" s="97"/>
      <c r="I388" s="219" t="s">
        <v>2682</v>
      </c>
      <c r="J388" s="1"/>
      <c r="K388" s="100" t="s">
        <v>1737</v>
      </c>
    </row>
    <row r="389" spans="2:11" x14ac:dyDescent="0.25">
      <c r="B389" s="97"/>
      <c r="C389" s="97"/>
      <c r="D389" s="97"/>
      <c r="E389" s="97"/>
      <c r="F389" s="97"/>
      <c r="G389" s="97"/>
      <c r="H389" s="97"/>
      <c r="I389" s="219" t="s">
        <v>2684</v>
      </c>
      <c r="J389" s="1"/>
      <c r="K389" s="100" t="s">
        <v>1739</v>
      </c>
    </row>
    <row r="390" spans="2:11" x14ac:dyDescent="0.25">
      <c r="B390" s="97"/>
      <c r="C390" s="97"/>
      <c r="D390" s="97"/>
      <c r="E390" s="97"/>
      <c r="F390" s="97"/>
      <c r="G390" s="97"/>
      <c r="H390" s="97"/>
      <c r="I390" s="219" t="s">
        <v>2686</v>
      </c>
      <c r="J390" s="1"/>
      <c r="K390" s="100" t="s">
        <v>1743</v>
      </c>
    </row>
    <row r="391" spans="2:11" x14ac:dyDescent="0.25">
      <c r="B391" s="97"/>
      <c r="C391" s="97"/>
      <c r="D391" s="97"/>
      <c r="E391" s="97"/>
      <c r="F391" s="97"/>
      <c r="G391" s="97"/>
      <c r="H391" s="97"/>
      <c r="I391" s="219" t="s">
        <v>2688</v>
      </c>
      <c r="J391" s="1"/>
      <c r="K391" s="100" t="s">
        <v>1750</v>
      </c>
    </row>
    <row r="392" spans="2:11" x14ac:dyDescent="0.25">
      <c r="B392" s="97"/>
      <c r="C392" s="97"/>
      <c r="D392" s="97"/>
      <c r="E392" s="97"/>
      <c r="F392" s="97"/>
      <c r="G392" s="97"/>
      <c r="H392" s="97"/>
      <c r="I392" s="219" t="s">
        <v>2689</v>
      </c>
      <c r="J392" s="1"/>
      <c r="K392" s="100" t="s">
        <v>1752</v>
      </c>
    </row>
    <row r="393" spans="2:11" x14ac:dyDescent="0.25">
      <c r="B393" s="97"/>
      <c r="C393" s="97"/>
      <c r="D393" s="97"/>
      <c r="E393" s="97"/>
      <c r="F393" s="97"/>
      <c r="G393" s="97"/>
      <c r="H393" s="97"/>
      <c r="I393" s="219" t="s">
        <v>2690</v>
      </c>
      <c r="J393" s="1"/>
      <c r="K393" s="100" t="s">
        <v>1756</v>
      </c>
    </row>
    <row r="394" spans="2:11" x14ac:dyDescent="0.25">
      <c r="B394" s="97"/>
      <c r="C394" s="97"/>
      <c r="D394" s="97"/>
      <c r="E394" s="97"/>
      <c r="F394" s="97"/>
      <c r="G394" s="97"/>
      <c r="H394" s="97"/>
      <c r="I394" s="219" t="s">
        <v>2691</v>
      </c>
      <c r="J394" s="1"/>
      <c r="K394" s="100" t="s">
        <v>1759</v>
      </c>
    </row>
    <row r="395" spans="2:11" x14ac:dyDescent="0.25">
      <c r="B395" s="97"/>
      <c r="C395" s="97"/>
      <c r="D395" s="97"/>
      <c r="E395" s="97"/>
      <c r="F395" s="97"/>
      <c r="G395" s="97"/>
      <c r="H395" s="97"/>
      <c r="I395" s="219" t="s">
        <v>2692</v>
      </c>
      <c r="J395" s="1"/>
      <c r="K395" s="100" t="s">
        <v>1761</v>
      </c>
    </row>
    <row r="396" spans="2:11" x14ac:dyDescent="0.25">
      <c r="B396" s="97"/>
      <c r="C396" s="97"/>
      <c r="D396" s="97"/>
      <c r="E396" s="97"/>
      <c r="F396" s="97"/>
      <c r="G396" s="97"/>
      <c r="H396" s="97"/>
      <c r="I396" s="219" t="s">
        <v>2694</v>
      </c>
      <c r="J396" s="1"/>
      <c r="K396" s="100" t="s">
        <v>1763</v>
      </c>
    </row>
    <row r="397" spans="2:11" x14ac:dyDescent="0.25">
      <c r="B397" s="97"/>
      <c r="C397" s="97"/>
      <c r="D397" s="97"/>
      <c r="E397" s="97"/>
      <c r="F397" s="97"/>
      <c r="G397" s="97"/>
      <c r="H397" s="97"/>
      <c r="I397" s="219" t="s">
        <v>2695</v>
      </c>
      <c r="J397" s="1"/>
      <c r="K397" s="100" t="s">
        <v>1767</v>
      </c>
    </row>
    <row r="398" spans="2:11" x14ac:dyDescent="0.25">
      <c r="B398" s="97"/>
      <c r="C398" s="97"/>
      <c r="D398" s="97"/>
      <c r="E398" s="97"/>
      <c r="F398" s="97"/>
      <c r="G398" s="97"/>
      <c r="H398" s="97"/>
      <c r="I398" s="219" t="s">
        <v>2696</v>
      </c>
      <c r="J398" s="1"/>
      <c r="K398" s="100" t="s">
        <v>1772</v>
      </c>
    </row>
    <row r="399" spans="2:11" x14ac:dyDescent="0.25">
      <c r="B399" s="97"/>
      <c r="C399" s="97"/>
      <c r="D399" s="97"/>
      <c r="E399" s="97"/>
      <c r="F399" s="97"/>
      <c r="G399" s="97"/>
      <c r="H399" s="97"/>
      <c r="I399" s="219" t="s">
        <v>2698</v>
      </c>
      <c r="J399" s="1"/>
      <c r="K399" s="100" t="s">
        <v>1774</v>
      </c>
    </row>
    <row r="400" spans="2:11" x14ac:dyDescent="0.25">
      <c r="B400" s="97"/>
      <c r="C400" s="97"/>
      <c r="D400" s="97"/>
      <c r="E400" s="97"/>
      <c r="F400" s="97"/>
      <c r="G400" s="97"/>
      <c r="H400" s="97"/>
      <c r="I400" s="219" t="s">
        <v>2700</v>
      </c>
      <c r="J400" s="1"/>
      <c r="K400" s="100" t="s">
        <v>1778</v>
      </c>
    </row>
    <row r="401" spans="2:11" x14ac:dyDescent="0.25">
      <c r="B401" s="97"/>
      <c r="C401" s="97"/>
      <c r="D401" s="97"/>
      <c r="E401" s="97"/>
      <c r="F401" s="97"/>
      <c r="G401" s="97"/>
      <c r="H401" s="97"/>
      <c r="I401" s="219" t="s">
        <v>2701</v>
      </c>
      <c r="J401" s="1"/>
      <c r="K401" s="100" t="s">
        <v>1786</v>
      </c>
    </row>
    <row r="402" spans="2:11" x14ac:dyDescent="0.25">
      <c r="B402" s="97"/>
      <c r="C402" s="97"/>
      <c r="D402" s="97"/>
      <c r="E402" s="97"/>
      <c r="F402" s="97"/>
      <c r="G402" s="97"/>
      <c r="H402" s="97"/>
      <c r="I402" s="219" t="s">
        <v>2702</v>
      </c>
      <c r="J402" s="1"/>
      <c r="K402" s="100" t="s">
        <v>1789</v>
      </c>
    </row>
    <row r="403" spans="2:11" x14ac:dyDescent="0.25">
      <c r="B403" s="97"/>
      <c r="C403" s="97"/>
      <c r="D403" s="97"/>
      <c r="E403" s="97"/>
      <c r="F403" s="97"/>
      <c r="G403" s="97"/>
      <c r="H403" s="97"/>
      <c r="I403" s="219" t="s">
        <v>2703</v>
      </c>
      <c r="J403" s="1"/>
      <c r="K403" s="100" t="s">
        <v>1791</v>
      </c>
    </row>
    <row r="404" spans="2:11" x14ac:dyDescent="0.25">
      <c r="B404" s="97"/>
      <c r="C404" s="97"/>
      <c r="D404" s="97"/>
      <c r="E404" s="97"/>
      <c r="F404" s="97"/>
      <c r="G404" s="97"/>
      <c r="H404" s="97"/>
      <c r="I404" s="219" t="s">
        <v>2705</v>
      </c>
      <c r="J404" s="1"/>
      <c r="K404" s="100" t="s">
        <v>1793</v>
      </c>
    </row>
    <row r="405" spans="2:11" x14ac:dyDescent="0.25">
      <c r="B405" s="97"/>
      <c r="C405" s="97"/>
      <c r="D405" s="97"/>
      <c r="E405" s="97"/>
      <c r="F405" s="97"/>
      <c r="G405" s="97"/>
      <c r="H405" s="97"/>
      <c r="I405" s="219" t="s">
        <v>2707</v>
      </c>
      <c r="J405" s="1"/>
      <c r="K405" s="100" t="s">
        <v>1795</v>
      </c>
    </row>
    <row r="406" spans="2:11" x14ac:dyDescent="0.25">
      <c r="B406" s="97"/>
      <c r="C406" s="97"/>
      <c r="D406" s="97"/>
      <c r="E406" s="97"/>
      <c r="F406" s="97"/>
      <c r="G406" s="97"/>
      <c r="H406" s="97"/>
      <c r="I406" s="219" t="s">
        <v>2708</v>
      </c>
      <c r="J406" s="1"/>
      <c r="K406" s="100" t="s">
        <v>1797</v>
      </c>
    </row>
    <row r="407" spans="2:11" x14ac:dyDescent="0.25">
      <c r="B407" s="97"/>
      <c r="C407" s="97"/>
      <c r="D407" s="97"/>
      <c r="E407" s="97"/>
      <c r="F407" s="97"/>
      <c r="G407" s="97"/>
      <c r="H407" s="97"/>
      <c r="I407" s="219" t="s">
        <v>2710</v>
      </c>
      <c r="J407" s="1"/>
      <c r="K407" s="100" t="s">
        <v>1801</v>
      </c>
    </row>
    <row r="408" spans="2:11" x14ac:dyDescent="0.25">
      <c r="B408" s="97"/>
      <c r="C408" s="97"/>
      <c r="D408" s="97"/>
      <c r="E408" s="97"/>
      <c r="F408" s="97"/>
      <c r="G408" s="97"/>
      <c r="H408" s="97"/>
      <c r="I408" s="219" t="s">
        <v>2711</v>
      </c>
      <c r="J408" s="1"/>
      <c r="K408" s="100" t="s">
        <v>1803</v>
      </c>
    </row>
    <row r="409" spans="2:11" x14ac:dyDescent="0.25">
      <c r="B409" s="97"/>
      <c r="C409" s="97"/>
      <c r="D409" s="97"/>
      <c r="E409" s="97"/>
      <c r="F409" s="97"/>
      <c r="G409" s="97"/>
      <c r="H409" s="97"/>
      <c r="I409" s="219" t="s">
        <v>2712</v>
      </c>
      <c r="J409" s="1"/>
      <c r="K409" s="100" t="s">
        <v>1807</v>
      </c>
    </row>
    <row r="410" spans="2:11" x14ac:dyDescent="0.25">
      <c r="B410" s="97"/>
      <c r="C410" s="97"/>
      <c r="D410" s="97"/>
      <c r="E410" s="97"/>
      <c r="F410" s="97"/>
      <c r="G410" s="97"/>
      <c r="H410" s="97"/>
      <c r="I410" s="219" t="s">
        <v>2714</v>
      </c>
      <c r="J410" s="1"/>
      <c r="K410" s="100" t="s">
        <v>1810</v>
      </c>
    </row>
    <row r="411" spans="2:11" x14ac:dyDescent="0.25">
      <c r="B411" s="97"/>
      <c r="C411" s="97"/>
      <c r="D411" s="97"/>
      <c r="E411" s="97"/>
      <c r="F411" s="97"/>
      <c r="G411" s="97"/>
      <c r="H411" s="97"/>
      <c r="I411" s="219" t="s">
        <v>2716</v>
      </c>
      <c r="J411" s="1"/>
      <c r="K411" s="100" t="s">
        <v>1813</v>
      </c>
    </row>
    <row r="412" spans="2:11" x14ac:dyDescent="0.25">
      <c r="B412" s="97"/>
      <c r="C412" s="97"/>
      <c r="D412" s="97"/>
      <c r="E412" s="97"/>
      <c r="F412" s="97"/>
      <c r="G412" s="97"/>
      <c r="H412" s="97"/>
      <c r="I412" s="219" t="s">
        <v>2717</v>
      </c>
      <c r="J412" s="1"/>
      <c r="K412" s="100" t="s">
        <v>1815</v>
      </c>
    </row>
    <row r="413" spans="2:11" x14ac:dyDescent="0.25">
      <c r="B413" s="97"/>
      <c r="C413" s="97"/>
      <c r="D413" s="97"/>
      <c r="E413" s="97"/>
      <c r="F413" s="97"/>
      <c r="G413" s="97"/>
      <c r="H413" s="97"/>
      <c r="I413" s="219" t="s">
        <v>2718</v>
      </c>
      <c r="J413" s="1"/>
      <c r="K413" s="100" t="s">
        <v>1819</v>
      </c>
    </row>
    <row r="414" spans="2:11" x14ac:dyDescent="0.25">
      <c r="B414" s="97"/>
      <c r="C414" s="97"/>
      <c r="D414" s="97"/>
      <c r="E414" s="97"/>
      <c r="F414" s="97"/>
      <c r="G414" s="97"/>
      <c r="H414" s="97"/>
      <c r="I414" s="219" t="s">
        <v>2719</v>
      </c>
      <c r="J414" s="1"/>
      <c r="K414" s="100" t="s">
        <v>1822</v>
      </c>
    </row>
    <row r="415" spans="2:11" x14ac:dyDescent="0.25">
      <c r="B415" s="97"/>
      <c r="C415" s="97"/>
      <c r="D415" s="97"/>
      <c r="E415" s="97"/>
      <c r="F415" s="97"/>
      <c r="G415" s="97"/>
      <c r="H415" s="97"/>
      <c r="I415" s="219" t="s">
        <v>2720</v>
      </c>
      <c r="J415" s="1"/>
      <c r="K415" s="100" t="s">
        <v>1824</v>
      </c>
    </row>
    <row r="416" spans="2:11" x14ac:dyDescent="0.25">
      <c r="B416" s="97"/>
      <c r="C416" s="97"/>
      <c r="D416" s="97"/>
      <c r="E416" s="97"/>
      <c r="F416" s="97"/>
      <c r="G416" s="97"/>
      <c r="H416" s="97"/>
      <c r="I416" s="219" t="s">
        <v>2722</v>
      </c>
      <c r="J416" s="1"/>
      <c r="K416" s="100" t="s">
        <v>1829</v>
      </c>
    </row>
    <row r="417" spans="2:11" x14ac:dyDescent="0.25">
      <c r="B417" s="97"/>
      <c r="C417" s="97"/>
      <c r="D417" s="97"/>
      <c r="E417" s="97"/>
      <c r="F417" s="97"/>
      <c r="G417" s="97"/>
      <c r="H417" s="97"/>
      <c r="I417" s="219" t="s">
        <v>2724</v>
      </c>
      <c r="J417" s="1"/>
      <c r="K417" s="100" t="s">
        <v>1836</v>
      </c>
    </row>
    <row r="418" spans="2:11" x14ac:dyDescent="0.25">
      <c r="B418" s="97"/>
      <c r="C418" s="97"/>
      <c r="D418" s="97"/>
      <c r="E418" s="97"/>
      <c r="F418" s="97"/>
      <c r="G418" s="97"/>
      <c r="H418" s="97"/>
      <c r="I418" s="219" t="s">
        <v>2725</v>
      </c>
      <c r="J418" s="1"/>
      <c r="K418" s="100" t="s">
        <v>1838</v>
      </c>
    </row>
    <row r="419" spans="2:11" x14ac:dyDescent="0.25">
      <c r="B419" s="97"/>
      <c r="C419" s="97"/>
      <c r="D419" s="97"/>
      <c r="E419" s="97"/>
      <c r="F419" s="97"/>
      <c r="G419" s="97"/>
      <c r="H419" s="97"/>
      <c r="I419" s="219" t="s">
        <v>2727</v>
      </c>
      <c r="J419" s="1"/>
      <c r="K419" s="100" t="s">
        <v>1842</v>
      </c>
    </row>
    <row r="420" spans="2:11" x14ac:dyDescent="0.25">
      <c r="B420" s="97"/>
      <c r="C420" s="97"/>
      <c r="D420" s="97"/>
      <c r="E420" s="97"/>
      <c r="F420" s="97"/>
      <c r="G420" s="97"/>
      <c r="H420" s="97"/>
      <c r="I420" s="219" t="s">
        <v>2728</v>
      </c>
      <c r="J420" s="1"/>
      <c r="K420" s="100" t="s">
        <v>1845</v>
      </c>
    </row>
    <row r="421" spans="2:11" x14ac:dyDescent="0.25">
      <c r="B421" s="97"/>
      <c r="C421" s="97"/>
      <c r="D421" s="97"/>
      <c r="E421" s="97"/>
      <c r="F421" s="97"/>
      <c r="G421" s="97"/>
      <c r="H421" s="97"/>
      <c r="I421" s="219" t="s">
        <v>2730</v>
      </c>
      <c r="J421" s="1"/>
      <c r="K421" s="100" t="s">
        <v>1847</v>
      </c>
    </row>
    <row r="422" spans="2:11" x14ac:dyDescent="0.25">
      <c r="B422" s="97"/>
      <c r="C422" s="97"/>
      <c r="D422" s="97"/>
      <c r="E422" s="97"/>
      <c r="F422" s="97"/>
      <c r="G422" s="97"/>
      <c r="H422" s="97"/>
      <c r="I422" s="219" t="s">
        <v>2732</v>
      </c>
      <c r="J422" s="1"/>
      <c r="K422" s="100" t="s">
        <v>1849</v>
      </c>
    </row>
    <row r="423" spans="2:11" x14ac:dyDescent="0.25">
      <c r="B423" s="97"/>
      <c r="C423" s="97"/>
      <c r="D423" s="97"/>
      <c r="E423" s="97"/>
      <c r="F423" s="97"/>
      <c r="G423" s="97"/>
      <c r="H423" s="97"/>
      <c r="I423" s="219" t="s">
        <v>2734</v>
      </c>
      <c r="J423" s="1"/>
      <c r="K423" s="100" t="s">
        <v>1851</v>
      </c>
    </row>
    <row r="424" spans="2:11" x14ac:dyDescent="0.25">
      <c r="B424" s="97"/>
      <c r="C424" s="97"/>
      <c r="D424" s="97"/>
      <c r="E424" s="97"/>
      <c r="F424" s="97"/>
      <c r="G424" s="97"/>
      <c r="H424" s="97"/>
      <c r="I424" s="219" t="s">
        <v>2735</v>
      </c>
      <c r="J424" s="1"/>
      <c r="K424" s="100" t="s">
        <v>1853</v>
      </c>
    </row>
    <row r="425" spans="2:11" x14ac:dyDescent="0.25">
      <c r="B425" s="97"/>
      <c r="C425" s="97"/>
      <c r="D425" s="97"/>
      <c r="E425" s="97"/>
      <c r="F425" s="97"/>
      <c r="G425" s="97"/>
      <c r="H425" s="97"/>
      <c r="I425" s="219" t="s">
        <v>2737</v>
      </c>
      <c r="J425" s="1"/>
      <c r="K425" s="100" t="s">
        <v>1859</v>
      </c>
    </row>
    <row r="426" spans="2:11" x14ac:dyDescent="0.25">
      <c r="B426" s="97"/>
      <c r="C426" s="97"/>
      <c r="D426" s="97"/>
      <c r="E426" s="97"/>
      <c r="F426" s="97"/>
      <c r="G426" s="97"/>
      <c r="H426" s="97"/>
      <c r="I426" s="219" t="s">
        <v>2738</v>
      </c>
      <c r="J426" s="1"/>
      <c r="K426" s="100" t="s">
        <v>1861</v>
      </c>
    </row>
    <row r="427" spans="2:11" x14ac:dyDescent="0.25">
      <c r="B427" s="97"/>
      <c r="C427" s="97"/>
      <c r="D427" s="97"/>
      <c r="E427" s="97"/>
      <c r="F427" s="97"/>
      <c r="G427" s="97"/>
      <c r="H427" s="97"/>
      <c r="I427" s="219" t="s">
        <v>2739</v>
      </c>
      <c r="J427" s="1"/>
      <c r="K427" s="100" t="s">
        <v>1863</v>
      </c>
    </row>
    <row r="428" spans="2:11" x14ac:dyDescent="0.25">
      <c r="B428" s="97"/>
      <c r="C428" s="97"/>
      <c r="D428" s="97"/>
      <c r="E428" s="97"/>
      <c r="F428" s="97"/>
      <c r="G428" s="97"/>
      <c r="H428" s="97"/>
      <c r="I428" s="219" t="s">
        <v>2741</v>
      </c>
      <c r="J428" s="1"/>
      <c r="K428" s="100" t="s">
        <v>1867</v>
      </c>
    </row>
    <row r="429" spans="2:11" x14ac:dyDescent="0.25">
      <c r="B429" s="97"/>
      <c r="C429" s="97"/>
      <c r="D429" s="97"/>
      <c r="E429" s="97"/>
      <c r="F429" s="97"/>
      <c r="G429" s="97"/>
      <c r="H429" s="97"/>
      <c r="I429" s="219" t="s">
        <v>2743</v>
      </c>
      <c r="J429" s="1"/>
      <c r="K429" s="100" t="s">
        <v>1874</v>
      </c>
    </row>
    <row r="430" spans="2:11" x14ac:dyDescent="0.25">
      <c r="B430" s="97"/>
      <c r="C430" s="97"/>
      <c r="D430" s="97"/>
      <c r="E430" s="97"/>
      <c r="F430" s="97"/>
      <c r="G430" s="97"/>
      <c r="H430" s="97"/>
      <c r="I430" s="219" t="s">
        <v>2744</v>
      </c>
      <c r="J430" s="1"/>
      <c r="K430" s="100" t="s">
        <v>1877</v>
      </c>
    </row>
    <row r="431" spans="2:11" x14ac:dyDescent="0.25">
      <c r="B431" s="97"/>
      <c r="C431" s="97"/>
      <c r="D431" s="97"/>
      <c r="E431" s="97"/>
      <c r="F431" s="97"/>
      <c r="G431" s="97"/>
      <c r="H431" s="97"/>
      <c r="I431" s="219" t="s">
        <v>2745</v>
      </c>
      <c r="J431" s="1"/>
      <c r="K431" s="100" t="s">
        <v>1880</v>
      </c>
    </row>
    <row r="432" spans="2:11" x14ac:dyDescent="0.25">
      <c r="B432" s="97"/>
      <c r="C432" s="97"/>
      <c r="D432" s="97"/>
      <c r="E432" s="97"/>
      <c r="F432" s="97"/>
      <c r="G432" s="97"/>
      <c r="H432" s="97"/>
      <c r="I432" s="219" t="s">
        <v>2746</v>
      </c>
      <c r="J432" s="1"/>
      <c r="K432" s="100" t="s">
        <v>1883</v>
      </c>
    </row>
    <row r="433" spans="2:11" x14ac:dyDescent="0.25">
      <c r="B433" s="97"/>
      <c r="C433" s="97"/>
      <c r="D433" s="97"/>
      <c r="E433" s="97"/>
      <c r="F433" s="97"/>
      <c r="G433" s="97"/>
      <c r="H433" s="97"/>
      <c r="I433" s="219" t="s">
        <v>1836</v>
      </c>
      <c r="J433" s="1"/>
      <c r="K433" s="100" t="s">
        <v>1886</v>
      </c>
    </row>
    <row r="434" spans="2:11" x14ac:dyDescent="0.25">
      <c r="B434" s="97"/>
      <c r="C434" s="97"/>
      <c r="D434" s="97"/>
      <c r="E434" s="97"/>
      <c r="F434" s="97"/>
      <c r="G434" s="97"/>
      <c r="H434" s="97"/>
      <c r="I434" s="219" t="s">
        <v>1838</v>
      </c>
      <c r="J434" s="1"/>
      <c r="K434" s="100" t="s">
        <v>1888</v>
      </c>
    </row>
    <row r="435" spans="2:11" x14ac:dyDescent="0.25">
      <c r="B435" s="97"/>
      <c r="C435" s="97"/>
      <c r="D435" s="97"/>
      <c r="E435" s="97"/>
      <c r="F435" s="97"/>
      <c r="G435" s="97"/>
      <c r="H435" s="97"/>
      <c r="I435" s="219" t="s">
        <v>2748</v>
      </c>
      <c r="J435" s="1"/>
      <c r="K435" s="100" t="s">
        <v>1893</v>
      </c>
    </row>
    <row r="436" spans="2:11" x14ac:dyDescent="0.25">
      <c r="B436" s="97"/>
      <c r="C436" s="97"/>
      <c r="D436" s="97"/>
      <c r="E436" s="97"/>
      <c r="F436" s="97"/>
      <c r="G436" s="97"/>
      <c r="H436" s="97"/>
      <c r="I436" s="219" t="s">
        <v>2749</v>
      </c>
      <c r="J436" s="1"/>
      <c r="K436" s="100" t="s">
        <v>1898</v>
      </c>
    </row>
    <row r="437" spans="2:11" x14ac:dyDescent="0.25">
      <c r="B437" s="97"/>
      <c r="C437" s="97"/>
      <c r="D437" s="97"/>
      <c r="E437" s="97"/>
      <c r="F437" s="97"/>
      <c r="G437" s="97"/>
      <c r="H437" s="97"/>
      <c r="I437" s="219" t="s">
        <v>2750</v>
      </c>
      <c r="J437" s="1"/>
      <c r="K437" s="100" t="s">
        <v>1900</v>
      </c>
    </row>
    <row r="438" spans="2:11" x14ac:dyDescent="0.25">
      <c r="B438" s="97"/>
      <c r="C438" s="97"/>
      <c r="D438" s="97"/>
      <c r="E438" s="97"/>
      <c r="F438" s="97"/>
      <c r="G438" s="97"/>
      <c r="H438" s="97"/>
      <c r="I438" s="219" t="s">
        <v>2752</v>
      </c>
      <c r="J438" s="1"/>
      <c r="K438" s="100" t="s">
        <v>1902</v>
      </c>
    </row>
    <row r="439" spans="2:11" x14ac:dyDescent="0.25">
      <c r="B439" s="97"/>
      <c r="C439" s="97"/>
      <c r="D439" s="97"/>
      <c r="E439" s="97"/>
      <c r="F439" s="97"/>
      <c r="G439" s="97"/>
      <c r="H439" s="97"/>
      <c r="I439" s="219" t="s">
        <v>1859</v>
      </c>
      <c r="J439" s="1"/>
      <c r="K439" s="100" t="s">
        <v>1904</v>
      </c>
    </row>
    <row r="440" spans="2:11" x14ac:dyDescent="0.25">
      <c r="B440" s="97"/>
      <c r="C440" s="97"/>
      <c r="D440" s="97"/>
      <c r="E440" s="97"/>
      <c r="F440" s="97"/>
      <c r="G440" s="97"/>
      <c r="H440" s="97"/>
      <c r="I440" s="219" t="s">
        <v>1861</v>
      </c>
      <c r="J440" s="1"/>
      <c r="K440" s="100" t="s">
        <v>1906</v>
      </c>
    </row>
    <row r="441" spans="2:11" x14ac:dyDescent="0.25">
      <c r="B441" s="97"/>
      <c r="C441" s="97"/>
      <c r="D441" s="97"/>
      <c r="E441" s="97"/>
      <c r="F441" s="97"/>
      <c r="G441" s="97"/>
      <c r="H441" s="97"/>
      <c r="I441" s="219" t="s">
        <v>1863</v>
      </c>
      <c r="J441" s="1"/>
      <c r="K441" s="100" t="s">
        <v>1910</v>
      </c>
    </row>
    <row r="442" spans="2:11" x14ac:dyDescent="0.25">
      <c r="B442" s="97"/>
      <c r="C442" s="97"/>
      <c r="D442" s="97"/>
      <c r="E442" s="97"/>
      <c r="F442" s="97"/>
      <c r="G442" s="97"/>
      <c r="H442" s="97"/>
      <c r="I442" s="219" t="s">
        <v>2756</v>
      </c>
      <c r="J442" s="1"/>
      <c r="K442" s="100" t="s">
        <v>1917</v>
      </c>
    </row>
    <row r="443" spans="2:11" x14ac:dyDescent="0.25">
      <c r="B443" s="97"/>
      <c r="C443" s="97"/>
      <c r="D443" s="97"/>
      <c r="E443" s="97"/>
      <c r="F443" s="97"/>
      <c r="G443" s="97"/>
      <c r="H443" s="97"/>
      <c r="I443" s="219" t="s">
        <v>2757</v>
      </c>
      <c r="J443" s="1"/>
      <c r="K443" s="100" t="s">
        <v>1920</v>
      </c>
    </row>
    <row r="444" spans="2:11" x14ac:dyDescent="0.25">
      <c r="B444" s="97"/>
      <c r="C444" s="97"/>
      <c r="D444" s="97"/>
      <c r="E444" s="97"/>
      <c r="F444" s="97"/>
      <c r="G444" s="97"/>
      <c r="H444" s="97"/>
      <c r="I444" s="219" t="s">
        <v>2758</v>
      </c>
      <c r="J444" s="1"/>
      <c r="K444" s="100" t="s">
        <v>1922</v>
      </c>
    </row>
    <row r="445" spans="2:11" x14ac:dyDescent="0.25">
      <c r="B445" s="97"/>
      <c r="C445" s="97"/>
      <c r="D445" s="97"/>
      <c r="E445" s="97"/>
      <c r="F445" s="97"/>
      <c r="G445" s="97"/>
      <c r="H445" s="97"/>
      <c r="I445" s="219" t="s">
        <v>2759</v>
      </c>
      <c r="J445" s="1"/>
      <c r="K445" s="100" t="s">
        <v>1924</v>
      </c>
    </row>
    <row r="446" spans="2:11" x14ac:dyDescent="0.25">
      <c r="B446" s="97"/>
      <c r="C446" s="97"/>
      <c r="D446" s="97"/>
      <c r="E446" s="97"/>
      <c r="F446" s="97"/>
      <c r="G446" s="97"/>
      <c r="H446" s="97"/>
      <c r="I446" s="219" t="s">
        <v>2760</v>
      </c>
      <c r="J446" s="1"/>
      <c r="K446" s="100" t="s">
        <v>1926</v>
      </c>
    </row>
    <row r="447" spans="2:11" x14ac:dyDescent="0.25">
      <c r="B447" s="97"/>
      <c r="C447" s="97"/>
      <c r="D447" s="97"/>
      <c r="E447" s="97"/>
      <c r="F447" s="97"/>
      <c r="G447" s="97"/>
      <c r="H447" s="97"/>
      <c r="I447" s="219" t="s">
        <v>2761</v>
      </c>
      <c r="J447" s="1"/>
      <c r="K447" s="100" t="s">
        <v>1931</v>
      </c>
    </row>
    <row r="448" spans="2:11" x14ac:dyDescent="0.25">
      <c r="B448" s="97"/>
      <c r="C448" s="97"/>
      <c r="D448" s="97"/>
      <c r="E448" s="97"/>
      <c r="F448" s="97"/>
      <c r="G448" s="97"/>
      <c r="H448" s="97"/>
      <c r="I448" s="219" t="s">
        <v>2762</v>
      </c>
      <c r="J448" s="1"/>
      <c r="K448" s="100" t="s">
        <v>1933</v>
      </c>
    </row>
    <row r="449" spans="2:11" x14ac:dyDescent="0.25">
      <c r="B449" s="97"/>
      <c r="C449" s="97"/>
      <c r="D449" s="97"/>
      <c r="E449" s="97"/>
      <c r="F449" s="97"/>
      <c r="G449" s="97"/>
      <c r="H449" s="97"/>
      <c r="I449" s="219" t="s">
        <v>2763</v>
      </c>
      <c r="J449" s="1"/>
      <c r="K449" s="100" t="s">
        <v>1938</v>
      </c>
    </row>
    <row r="450" spans="2:11" x14ac:dyDescent="0.25">
      <c r="B450" s="97"/>
      <c r="C450" s="97"/>
      <c r="D450" s="97"/>
      <c r="E450" s="97"/>
      <c r="F450" s="97"/>
      <c r="G450" s="97"/>
      <c r="H450" s="97"/>
      <c r="I450" s="219" t="s">
        <v>2765</v>
      </c>
      <c r="J450" s="1"/>
      <c r="K450" s="100" t="s">
        <v>1940</v>
      </c>
    </row>
    <row r="451" spans="2:11" x14ac:dyDescent="0.25">
      <c r="B451" s="97"/>
      <c r="C451" s="97"/>
      <c r="D451" s="97"/>
      <c r="E451" s="97"/>
      <c r="F451" s="97"/>
      <c r="G451" s="97"/>
      <c r="H451" s="97"/>
      <c r="I451" s="219" t="s">
        <v>2767</v>
      </c>
      <c r="J451" s="1"/>
      <c r="K451" s="100" t="s">
        <v>1942</v>
      </c>
    </row>
    <row r="452" spans="2:11" x14ac:dyDescent="0.25">
      <c r="B452" s="97"/>
      <c r="C452" s="97"/>
      <c r="D452" s="97"/>
      <c r="E452" s="97"/>
      <c r="F452" s="97"/>
      <c r="G452" s="97"/>
      <c r="H452" s="97"/>
      <c r="I452" s="219" t="s">
        <v>2768</v>
      </c>
      <c r="J452" s="1"/>
      <c r="K452" s="100" t="s">
        <v>1946</v>
      </c>
    </row>
    <row r="453" spans="2:11" x14ac:dyDescent="0.25">
      <c r="B453" s="97"/>
      <c r="C453" s="97"/>
      <c r="D453" s="97"/>
      <c r="E453" s="97"/>
      <c r="F453" s="97"/>
      <c r="G453" s="97"/>
      <c r="H453" s="97"/>
      <c r="I453" s="219" t="s">
        <v>2769</v>
      </c>
      <c r="J453" s="1"/>
      <c r="K453" s="100" t="s">
        <v>1952</v>
      </c>
    </row>
    <row r="454" spans="2:11" x14ac:dyDescent="0.25">
      <c r="B454" s="97"/>
      <c r="C454" s="97"/>
      <c r="D454" s="97"/>
      <c r="E454" s="97"/>
      <c r="F454" s="97"/>
      <c r="G454" s="97"/>
      <c r="H454" s="97"/>
      <c r="I454" s="219" t="s">
        <v>2770</v>
      </c>
      <c r="J454" s="1"/>
      <c r="K454" s="100" t="s">
        <v>1954</v>
      </c>
    </row>
    <row r="455" spans="2:11" x14ac:dyDescent="0.25">
      <c r="B455" s="97"/>
      <c r="C455" s="97"/>
      <c r="D455" s="97"/>
      <c r="E455" s="97"/>
      <c r="F455" s="97"/>
      <c r="G455" s="97"/>
      <c r="H455" s="97"/>
      <c r="I455" s="219" t="s">
        <v>2771</v>
      </c>
      <c r="J455" s="1"/>
      <c r="K455" s="100" t="s">
        <v>1960</v>
      </c>
    </row>
    <row r="456" spans="2:11" x14ac:dyDescent="0.25">
      <c r="B456" s="97"/>
      <c r="C456" s="97"/>
      <c r="D456" s="97"/>
      <c r="E456" s="97"/>
      <c r="F456" s="97"/>
      <c r="G456" s="97"/>
      <c r="H456" s="97"/>
      <c r="I456" s="219" t="s">
        <v>2772</v>
      </c>
      <c r="J456" s="1"/>
      <c r="K456" s="100" t="s">
        <v>1962</v>
      </c>
    </row>
    <row r="457" spans="2:11" x14ac:dyDescent="0.25">
      <c r="B457" s="97"/>
      <c r="C457" s="97"/>
      <c r="D457" s="97"/>
      <c r="E457" s="97"/>
      <c r="F457" s="97"/>
      <c r="G457" s="97"/>
      <c r="H457" s="97"/>
      <c r="I457" s="219" t="s">
        <v>2773</v>
      </c>
      <c r="J457" s="1"/>
      <c r="K457" s="100" t="s">
        <v>1966</v>
      </c>
    </row>
    <row r="458" spans="2:11" x14ac:dyDescent="0.25">
      <c r="B458" s="97"/>
      <c r="C458" s="97"/>
      <c r="D458" s="97"/>
      <c r="E458" s="97"/>
      <c r="F458" s="97"/>
      <c r="G458" s="97"/>
      <c r="H458" s="97"/>
      <c r="I458" s="219" t="s">
        <v>2774</v>
      </c>
      <c r="J458" s="1"/>
      <c r="K458" s="100" t="s">
        <v>1969</v>
      </c>
    </row>
    <row r="459" spans="2:11" x14ac:dyDescent="0.25">
      <c r="B459" s="97"/>
      <c r="C459" s="97"/>
      <c r="D459" s="97"/>
      <c r="E459" s="97"/>
      <c r="F459" s="97"/>
      <c r="G459" s="97"/>
      <c r="H459" s="97"/>
      <c r="I459" s="219" t="s">
        <v>2776</v>
      </c>
      <c r="J459" s="1"/>
      <c r="K459" s="100" t="s">
        <v>1971</v>
      </c>
    </row>
    <row r="460" spans="2:11" x14ac:dyDescent="0.25">
      <c r="B460" s="97"/>
      <c r="C460" s="97"/>
      <c r="D460" s="97"/>
      <c r="E460" s="97"/>
      <c r="F460" s="97"/>
      <c r="G460" s="97"/>
      <c r="H460" s="97"/>
      <c r="I460" s="219" t="s">
        <v>1938</v>
      </c>
      <c r="J460" s="1"/>
      <c r="K460" s="100" t="s">
        <v>1973</v>
      </c>
    </row>
    <row r="461" spans="2:11" x14ac:dyDescent="0.25">
      <c r="B461" s="97"/>
      <c r="C461" s="97"/>
      <c r="D461" s="97"/>
      <c r="E461" s="97"/>
      <c r="F461" s="97"/>
      <c r="G461" s="97"/>
      <c r="H461" s="97"/>
      <c r="I461" s="219" t="s">
        <v>1940</v>
      </c>
      <c r="J461" s="1"/>
      <c r="K461" s="100" t="s">
        <v>1975</v>
      </c>
    </row>
    <row r="462" spans="2:11" x14ac:dyDescent="0.25">
      <c r="B462" s="97"/>
      <c r="C462" s="97"/>
      <c r="D462" s="97"/>
      <c r="E462" s="97"/>
      <c r="F462" s="97"/>
      <c r="G462" s="97"/>
      <c r="H462" s="97"/>
      <c r="I462" s="219" t="s">
        <v>2778</v>
      </c>
      <c r="J462" s="1"/>
      <c r="K462" s="100" t="s">
        <v>1977</v>
      </c>
    </row>
    <row r="463" spans="2:11" x14ac:dyDescent="0.25">
      <c r="B463" s="97"/>
      <c r="C463" s="97"/>
      <c r="D463" s="97"/>
      <c r="E463" s="97"/>
      <c r="F463" s="97"/>
      <c r="G463" s="97"/>
      <c r="H463" s="97"/>
      <c r="I463" s="219" t="s">
        <v>2779</v>
      </c>
      <c r="J463" s="1"/>
      <c r="K463" s="100" t="s">
        <v>1981</v>
      </c>
    </row>
    <row r="464" spans="2:11" x14ac:dyDescent="0.25">
      <c r="B464" s="97"/>
      <c r="C464" s="97"/>
      <c r="D464" s="97"/>
      <c r="E464" s="97"/>
      <c r="F464" s="97"/>
      <c r="G464" s="97"/>
      <c r="H464" s="97"/>
      <c r="I464" s="219" t="s">
        <v>2781</v>
      </c>
      <c r="J464" s="1"/>
      <c r="K464" s="100" t="s">
        <v>1983</v>
      </c>
    </row>
    <row r="465" spans="2:11" x14ac:dyDescent="0.25">
      <c r="B465" s="97"/>
      <c r="C465" s="97"/>
      <c r="D465" s="97"/>
      <c r="E465" s="97"/>
      <c r="F465" s="97"/>
      <c r="G465" s="97"/>
      <c r="H465" s="97"/>
      <c r="I465" s="219" t="s">
        <v>2783</v>
      </c>
      <c r="J465" s="1"/>
      <c r="K465" s="100" t="s">
        <v>1988</v>
      </c>
    </row>
    <row r="466" spans="2:11" x14ac:dyDescent="0.25">
      <c r="B466" s="97"/>
      <c r="C466" s="97"/>
      <c r="D466" s="97"/>
      <c r="E466" s="97"/>
      <c r="F466" s="97"/>
      <c r="G466" s="97"/>
      <c r="H466" s="97"/>
      <c r="I466" s="219" t="s">
        <v>2784</v>
      </c>
      <c r="J466" s="1"/>
      <c r="K466" s="100" t="s">
        <v>1990</v>
      </c>
    </row>
    <row r="467" spans="2:11" x14ac:dyDescent="0.25">
      <c r="B467" s="97"/>
      <c r="C467" s="97"/>
      <c r="D467" s="97"/>
      <c r="E467" s="97"/>
      <c r="F467" s="97"/>
      <c r="G467" s="97"/>
      <c r="H467" s="97"/>
      <c r="I467" s="219" t="s">
        <v>1942</v>
      </c>
      <c r="J467" s="1"/>
      <c r="K467" s="100" t="s">
        <v>1996</v>
      </c>
    </row>
    <row r="468" spans="2:11" x14ac:dyDescent="0.25">
      <c r="B468" s="97"/>
      <c r="C468" s="97"/>
      <c r="D468" s="97"/>
      <c r="E468" s="97"/>
      <c r="F468" s="97"/>
      <c r="G468" s="97"/>
      <c r="H468" s="97"/>
      <c r="I468" s="219" t="s">
        <v>2786</v>
      </c>
      <c r="J468" s="1"/>
      <c r="K468" s="100" t="s">
        <v>1999</v>
      </c>
    </row>
    <row r="469" spans="2:11" x14ac:dyDescent="0.25">
      <c r="B469" s="97"/>
      <c r="C469" s="97"/>
      <c r="D469" s="97"/>
      <c r="E469" s="97"/>
      <c r="F469" s="97"/>
      <c r="G469" s="97"/>
      <c r="H469" s="97"/>
      <c r="I469" s="219" t="s">
        <v>2787</v>
      </c>
      <c r="J469" s="1"/>
      <c r="K469" s="100" t="s">
        <v>2006</v>
      </c>
    </row>
    <row r="470" spans="2:11" x14ac:dyDescent="0.25">
      <c r="B470" s="97"/>
      <c r="C470" s="97"/>
      <c r="D470" s="97"/>
      <c r="E470" s="97"/>
      <c r="F470" s="97"/>
      <c r="G470" s="97"/>
      <c r="H470" s="97"/>
      <c r="I470" s="219" t="s">
        <v>2788</v>
      </c>
      <c r="J470" s="1"/>
      <c r="K470" s="100" t="s">
        <v>2009</v>
      </c>
    </row>
    <row r="471" spans="2:11" x14ac:dyDescent="0.25">
      <c r="B471" s="97"/>
      <c r="C471" s="97"/>
      <c r="D471" s="97"/>
      <c r="E471" s="97"/>
      <c r="F471" s="97"/>
      <c r="G471" s="97"/>
      <c r="H471" s="97"/>
      <c r="I471" s="219" t="s">
        <v>2790</v>
      </c>
      <c r="J471" s="1"/>
      <c r="K471" s="100" t="s">
        <v>2011</v>
      </c>
    </row>
    <row r="472" spans="2:11" x14ac:dyDescent="0.25">
      <c r="B472" s="97"/>
      <c r="C472" s="97"/>
      <c r="D472" s="97"/>
      <c r="E472" s="97"/>
      <c r="F472" s="97"/>
      <c r="G472" s="97"/>
      <c r="H472" s="97"/>
      <c r="I472" s="219" t="s">
        <v>2792</v>
      </c>
      <c r="J472" s="1"/>
      <c r="K472" s="100" t="s">
        <v>2016</v>
      </c>
    </row>
    <row r="473" spans="2:11" x14ac:dyDescent="0.25">
      <c r="B473" s="97"/>
      <c r="C473" s="97"/>
      <c r="D473" s="97"/>
      <c r="E473" s="97"/>
      <c r="F473" s="97"/>
      <c r="G473" s="97"/>
      <c r="H473" s="97"/>
      <c r="I473" s="219" t="s">
        <v>2794</v>
      </c>
      <c r="J473" s="1"/>
      <c r="K473" s="100" t="s">
        <v>2018</v>
      </c>
    </row>
    <row r="474" spans="2:11" x14ac:dyDescent="0.25">
      <c r="B474" s="97"/>
      <c r="C474" s="97"/>
      <c r="D474" s="97"/>
      <c r="E474" s="97"/>
      <c r="F474" s="97"/>
      <c r="G474" s="97"/>
      <c r="H474" s="97"/>
      <c r="I474" s="219" t="s">
        <v>2796</v>
      </c>
      <c r="J474" s="1"/>
      <c r="K474" s="100" t="s">
        <v>2020</v>
      </c>
    </row>
    <row r="475" spans="2:11" x14ac:dyDescent="0.25">
      <c r="B475" s="97"/>
      <c r="C475" s="97"/>
      <c r="D475" s="97"/>
      <c r="E475" s="97"/>
      <c r="F475" s="97"/>
      <c r="G475" s="97"/>
      <c r="H475" s="97"/>
      <c r="I475" s="219" t="s">
        <v>2797</v>
      </c>
      <c r="J475" s="1"/>
      <c r="K475" s="100" t="s">
        <v>2026</v>
      </c>
    </row>
    <row r="476" spans="2:11" x14ac:dyDescent="0.25">
      <c r="B476" s="97"/>
      <c r="C476" s="97"/>
      <c r="D476" s="97"/>
      <c r="E476" s="97"/>
      <c r="F476" s="97"/>
      <c r="G476" s="97"/>
      <c r="H476" s="97"/>
      <c r="I476" s="219" t="s">
        <v>2798</v>
      </c>
      <c r="J476" s="1"/>
      <c r="K476" s="100" t="s">
        <v>2028</v>
      </c>
    </row>
    <row r="477" spans="2:11" x14ac:dyDescent="0.25">
      <c r="B477" s="97"/>
      <c r="C477" s="97"/>
      <c r="D477" s="97"/>
      <c r="E477" s="97"/>
      <c r="F477" s="97"/>
      <c r="G477" s="97"/>
      <c r="H477" s="97"/>
      <c r="I477" s="219" t="s">
        <v>2799</v>
      </c>
      <c r="J477" s="1"/>
      <c r="K477" s="100" t="s">
        <v>2030</v>
      </c>
    </row>
    <row r="478" spans="2:11" x14ac:dyDescent="0.25">
      <c r="B478" s="97"/>
      <c r="C478" s="97"/>
      <c r="D478" s="97"/>
      <c r="E478" s="97"/>
      <c r="F478" s="97"/>
      <c r="G478" s="97"/>
      <c r="H478" s="97"/>
      <c r="I478" s="219" t="s">
        <v>2800</v>
      </c>
      <c r="J478" s="1"/>
      <c r="K478" s="100" t="s">
        <v>2032</v>
      </c>
    </row>
    <row r="479" spans="2:11" x14ac:dyDescent="0.25">
      <c r="B479" s="97"/>
      <c r="C479" s="97"/>
      <c r="D479" s="97"/>
      <c r="E479" s="97"/>
      <c r="F479" s="97"/>
      <c r="G479" s="97"/>
      <c r="H479" s="97"/>
      <c r="I479" s="219" t="s">
        <v>2802</v>
      </c>
      <c r="J479" s="1"/>
      <c r="K479" s="100" t="s">
        <v>2036</v>
      </c>
    </row>
    <row r="480" spans="2:11" x14ac:dyDescent="0.25">
      <c r="B480" s="97"/>
      <c r="C480" s="97"/>
      <c r="D480" s="97"/>
      <c r="E480" s="97"/>
      <c r="F480" s="97"/>
      <c r="G480" s="97"/>
      <c r="H480" s="97"/>
      <c r="I480" s="219" t="s">
        <v>2803</v>
      </c>
      <c r="J480" s="1"/>
      <c r="K480" s="100" t="s">
        <v>2038</v>
      </c>
    </row>
    <row r="481" spans="2:11" x14ac:dyDescent="0.25">
      <c r="B481" s="97"/>
      <c r="C481" s="97"/>
      <c r="D481" s="97"/>
      <c r="E481" s="97"/>
      <c r="F481" s="97"/>
      <c r="G481" s="97"/>
      <c r="H481" s="97"/>
      <c r="I481" s="219" t="s">
        <v>2805</v>
      </c>
      <c r="J481" s="1"/>
      <c r="K481" s="100" t="s">
        <v>2042</v>
      </c>
    </row>
    <row r="482" spans="2:11" x14ac:dyDescent="0.25">
      <c r="B482" s="97"/>
      <c r="C482" s="97"/>
      <c r="D482" s="97"/>
      <c r="E482" s="97"/>
      <c r="F482" s="97"/>
      <c r="G482" s="97"/>
      <c r="H482" s="97"/>
      <c r="I482" s="219" t="s">
        <v>2806</v>
      </c>
      <c r="J482" s="1"/>
      <c r="K482" s="100" t="s">
        <v>2044</v>
      </c>
    </row>
    <row r="483" spans="2:11" x14ac:dyDescent="0.25">
      <c r="B483" s="97"/>
      <c r="C483" s="97"/>
      <c r="D483" s="97"/>
      <c r="E483" s="97"/>
      <c r="F483" s="97"/>
      <c r="G483" s="97"/>
      <c r="H483" s="97"/>
      <c r="I483" s="219" t="s">
        <v>2808</v>
      </c>
      <c r="J483" s="1"/>
      <c r="K483" s="100" t="s">
        <v>2049</v>
      </c>
    </row>
    <row r="484" spans="2:11" x14ac:dyDescent="0.25">
      <c r="B484" s="97"/>
      <c r="C484" s="97"/>
      <c r="D484" s="97"/>
      <c r="E484" s="97"/>
      <c r="F484" s="97"/>
      <c r="G484" s="97"/>
      <c r="H484" s="97"/>
      <c r="I484" s="219" t="s">
        <v>2809</v>
      </c>
      <c r="J484" s="1"/>
      <c r="K484" s="100" t="s">
        <v>2051</v>
      </c>
    </row>
    <row r="485" spans="2:11" x14ac:dyDescent="0.25">
      <c r="B485" s="97"/>
      <c r="C485" s="97"/>
      <c r="D485" s="97"/>
      <c r="E485" s="97"/>
      <c r="F485" s="97"/>
      <c r="G485" s="97"/>
      <c r="H485" s="97"/>
      <c r="I485" s="219" t="s">
        <v>2810</v>
      </c>
      <c r="J485" s="1"/>
      <c r="K485" s="100" t="s">
        <v>2053</v>
      </c>
    </row>
    <row r="486" spans="2:11" x14ac:dyDescent="0.25">
      <c r="B486" s="97"/>
      <c r="C486" s="97"/>
      <c r="D486" s="97"/>
      <c r="E486" s="97"/>
      <c r="F486" s="97"/>
      <c r="G486" s="97"/>
      <c r="H486" s="97"/>
      <c r="I486" s="219" t="s">
        <v>2811</v>
      </c>
      <c r="J486" s="1"/>
      <c r="K486" s="100" t="s">
        <v>2061</v>
      </c>
    </row>
    <row r="487" spans="2:11" x14ac:dyDescent="0.25">
      <c r="B487" s="97"/>
      <c r="C487" s="97"/>
      <c r="D487" s="97"/>
      <c r="E487" s="97"/>
      <c r="F487" s="97"/>
      <c r="G487" s="97"/>
      <c r="H487" s="97"/>
      <c r="I487" s="219" t="s">
        <v>2813</v>
      </c>
      <c r="J487" s="1"/>
      <c r="K487" s="100" t="s">
        <v>2063</v>
      </c>
    </row>
    <row r="488" spans="2:11" x14ac:dyDescent="0.25">
      <c r="B488" s="97"/>
      <c r="C488" s="97"/>
      <c r="D488" s="97"/>
      <c r="E488" s="97"/>
      <c r="F488" s="97"/>
      <c r="G488" s="97"/>
      <c r="H488" s="97"/>
      <c r="I488" s="219" t="s">
        <v>2815</v>
      </c>
      <c r="J488" s="1"/>
      <c r="K488" s="100" t="s">
        <v>2065</v>
      </c>
    </row>
    <row r="489" spans="2:11" x14ac:dyDescent="0.25">
      <c r="B489" s="97"/>
      <c r="C489" s="97"/>
      <c r="D489" s="97"/>
      <c r="E489" s="97"/>
      <c r="F489" s="97"/>
      <c r="G489" s="97"/>
      <c r="H489" s="97"/>
      <c r="I489" s="219" t="s">
        <v>2816</v>
      </c>
      <c r="J489" s="1"/>
      <c r="K489" s="100" t="s">
        <v>2069</v>
      </c>
    </row>
    <row r="490" spans="2:11" x14ac:dyDescent="0.25">
      <c r="B490" s="97"/>
      <c r="C490" s="97"/>
      <c r="D490" s="97"/>
      <c r="E490" s="97"/>
      <c r="F490" s="97"/>
      <c r="G490" s="97"/>
      <c r="H490" s="97"/>
      <c r="I490" s="219" t="s">
        <v>2818</v>
      </c>
      <c r="J490" s="1"/>
      <c r="K490" s="100" t="s">
        <v>2071</v>
      </c>
    </row>
    <row r="491" spans="2:11" x14ac:dyDescent="0.25">
      <c r="B491" s="97"/>
      <c r="C491" s="97"/>
      <c r="D491" s="97"/>
      <c r="E491" s="97"/>
      <c r="F491" s="97"/>
      <c r="G491" s="97"/>
      <c r="H491" s="97"/>
      <c r="I491" s="219" t="s">
        <v>2820</v>
      </c>
      <c r="J491" s="1"/>
      <c r="K491" s="100" t="s">
        <v>2073</v>
      </c>
    </row>
    <row r="492" spans="2:11" x14ac:dyDescent="0.25">
      <c r="B492" s="97"/>
      <c r="C492" s="97"/>
      <c r="D492" s="97"/>
      <c r="E492" s="97"/>
      <c r="F492" s="97"/>
      <c r="G492" s="97"/>
      <c r="H492" s="97"/>
      <c r="I492" s="219" t="s">
        <v>2821</v>
      </c>
      <c r="J492" s="1"/>
      <c r="K492" s="100" t="s">
        <v>2077</v>
      </c>
    </row>
    <row r="493" spans="2:11" x14ac:dyDescent="0.25">
      <c r="B493" s="97"/>
      <c r="C493" s="97"/>
      <c r="D493" s="97"/>
      <c r="E493" s="97"/>
      <c r="F493" s="97"/>
      <c r="G493" s="97"/>
      <c r="H493" s="97"/>
      <c r="I493" s="219" t="s">
        <v>1960</v>
      </c>
      <c r="J493" s="1"/>
      <c r="K493" s="100" t="s">
        <v>2079</v>
      </c>
    </row>
    <row r="494" spans="2:11" x14ac:dyDescent="0.25">
      <c r="B494" s="97"/>
      <c r="C494" s="97"/>
      <c r="D494" s="97"/>
      <c r="E494" s="97"/>
      <c r="F494" s="97"/>
      <c r="G494" s="97"/>
      <c r="H494" s="97"/>
      <c r="I494" s="219" t="s">
        <v>1962</v>
      </c>
      <c r="J494" s="1"/>
      <c r="K494" s="100" t="s">
        <v>2085</v>
      </c>
    </row>
    <row r="495" spans="2:11" x14ac:dyDescent="0.25">
      <c r="B495" s="97"/>
      <c r="C495" s="97"/>
      <c r="D495" s="97"/>
      <c r="E495" s="97"/>
      <c r="F495" s="97"/>
      <c r="G495" s="97"/>
      <c r="H495" s="97"/>
      <c r="I495" s="219" t="s">
        <v>2822</v>
      </c>
      <c r="J495" s="1"/>
      <c r="K495" s="100" t="s">
        <v>2087</v>
      </c>
    </row>
    <row r="496" spans="2:11" x14ac:dyDescent="0.25">
      <c r="B496" s="97"/>
      <c r="C496" s="97"/>
      <c r="D496" s="97"/>
      <c r="E496" s="97"/>
      <c r="F496" s="97"/>
      <c r="G496" s="97"/>
      <c r="H496" s="97"/>
      <c r="I496" s="219" t="s">
        <v>2823</v>
      </c>
      <c r="J496" s="1"/>
      <c r="K496" s="100" t="s">
        <v>2091</v>
      </c>
    </row>
    <row r="497" spans="2:11" x14ac:dyDescent="0.25">
      <c r="B497" s="97"/>
      <c r="C497" s="97"/>
      <c r="D497" s="97"/>
      <c r="E497" s="97"/>
      <c r="F497" s="97"/>
      <c r="G497" s="97"/>
      <c r="H497" s="97"/>
      <c r="I497" s="219" t="s">
        <v>2824</v>
      </c>
      <c r="J497" s="1"/>
      <c r="K497" s="100" t="s">
        <v>2094</v>
      </c>
    </row>
    <row r="498" spans="2:11" x14ac:dyDescent="0.25">
      <c r="B498" s="97"/>
      <c r="C498" s="97"/>
      <c r="D498" s="97"/>
      <c r="E498" s="97"/>
      <c r="F498" s="97"/>
      <c r="G498" s="97"/>
      <c r="H498" s="97"/>
      <c r="I498" s="219" t="s">
        <v>2826</v>
      </c>
      <c r="J498" s="1"/>
      <c r="K498" s="100" t="s">
        <v>2096</v>
      </c>
    </row>
    <row r="499" spans="2:11" x14ac:dyDescent="0.25">
      <c r="B499" s="97"/>
      <c r="C499" s="97"/>
      <c r="D499" s="97"/>
      <c r="E499" s="97"/>
      <c r="F499" s="97"/>
      <c r="G499" s="97"/>
      <c r="H499" s="97"/>
      <c r="I499" s="219" t="s">
        <v>2828</v>
      </c>
      <c r="J499" s="1"/>
      <c r="K499" s="100" t="s">
        <v>2098</v>
      </c>
    </row>
    <row r="500" spans="2:11" x14ac:dyDescent="0.25">
      <c r="B500" s="97"/>
      <c r="C500" s="97"/>
      <c r="D500" s="97"/>
      <c r="E500" s="97"/>
      <c r="F500" s="97"/>
      <c r="G500" s="97"/>
      <c r="H500" s="97"/>
      <c r="I500" s="219" t="s">
        <v>2829</v>
      </c>
      <c r="J500" s="1"/>
      <c r="K500" s="100" t="s">
        <v>2100</v>
      </c>
    </row>
    <row r="501" spans="2:11" x14ac:dyDescent="0.25">
      <c r="B501" s="97"/>
      <c r="C501" s="97"/>
      <c r="D501" s="97"/>
      <c r="E501" s="97"/>
      <c r="F501" s="97"/>
      <c r="G501" s="97"/>
      <c r="H501" s="97"/>
      <c r="I501" s="219" t="s">
        <v>2830</v>
      </c>
      <c r="J501" s="1"/>
      <c r="K501" s="100" t="s">
        <v>2102</v>
      </c>
    </row>
    <row r="502" spans="2:11" x14ac:dyDescent="0.25">
      <c r="B502" s="97"/>
      <c r="C502" s="97"/>
      <c r="D502" s="97"/>
      <c r="E502" s="97"/>
      <c r="F502" s="97"/>
      <c r="G502" s="97"/>
      <c r="H502" s="97"/>
      <c r="I502" s="219" t="s">
        <v>2831</v>
      </c>
      <c r="J502" s="1"/>
      <c r="K502" s="100" t="s">
        <v>2106</v>
      </c>
    </row>
    <row r="503" spans="2:11" x14ac:dyDescent="0.25">
      <c r="B503" s="97"/>
      <c r="C503" s="97"/>
      <c r="D503" s="97"/>
      <c r="E503" s="97"/>
      <c r="F503" s="97"/>
      <c r="G503" s="97"/>
      <c r="H503" s="97"/>
      <c r="I503" s="219" t="s">
        <v>2833</v>
      </c>
      <c r="J503" s="1"/>
      <c r="K503" s="100" t="s">
        <v>2109</v>
      </c>
    </row>
    <row r="504" spans="2:11" x14ac:dyDescent="0.25">
      <c r="B504" s="97"/>
      <c r="C504" s="97"/>
      <c r="D504" s="97"/>
      <c r="E504" s="97"/>
      <c r="F504" s="97"/>
      <c r="G504" s="97"/>
      <c r="H504" s="97"/>
      <c r="I504" s="219" t="s">
        <v>2834</v>
      </c>
      <c r="J504" s="1"/>
      <c r="K504" s="100" t="s">
        <v>2111</v>
      </c>
    </row>
    <row r="505" spans="2:11" x14ac:dyDescent="0.25">
      <c r="B505" s="97"/>
      <c r="C505" s="97"/>
      <c r="D505" s="97"/>
      <c r="E505" s="97"/>
      <c r="F505" s="97"/>
      <c r="G505" s="97"/>
      <c r="H505" s="97"/>
      <c r="I505" s="219" t="s">
        <v>2836</v>
      </c>
      <c r="J505" s="1"/>
      <c r="K505" s="100" t="s">
        <v>2113</v>
      </c>
    </row>
    <row r="506" spans="2:11" x14ac:dyDescent="0.25">
      <c r="B506" s="97"/>
      <c r="C506" s="97"/>
      <c r="D506" s="97"/>
      <c r="E506" s="97"/>
      <c r="F506" s="97"/>
      <c r="G506" s="97"/>
      <c r="H506" s="97"/>
      <c r="I506" s="219" t="s">
        <v>2838</v>
      </c>
      <c r="J506" s="1"/>
      <c r="K506" s="100" t="s">
        <v>2121</v>
      </c>
    </row>
    <row r="507" spans="2:11" x14ac:dyDescent="0.25">
      <c r="B507" s="97"/>
      <c r="C507" s="97"/>
      <c r="D507" s="97"/>
      <c r="E507" s="97"/>
      <c r="F507" s="97"/>
      <c r="G507" s="97"/>
      <c r="H507" s="97"/>
      <c r="I507" s="219" t="s">
        <v>2840</v>
      </c>
      <c r="J507" s="1"/>
      <c r="K507" s="100" t="s">
        <v>2123</v>
      </c>
    </row>
    <row r="508" spans="2:11" s="160" customFormat="1" x14ac:dyDescent="0.25">
      <c r="B508" s="97"/>
      <c r="C508" s="97"/>
      <c r="D508" s="97"/>
      <c r="E508" s="97"/>
      <c r="F508" s="97"/>
      <c r="G508" s="97"/>
      <c r="H508" s="97"/>
      <c r="I508" s="219">
        <v>8999</v>
      </c>
      <c r="K508" s="100">
        <v>9603</v>
      </c>
    </row>
    <row r="509" spans="2:11" x14ac:dyDescent="0.25">
      <c r="B509" s="97"/>
      <c r="C509" s="97"/>
      <c r="D509" s="97"/>
      <c r="E509" s="97"/>
      <c r="F509" s="97"/>
      <c r="G509" s="97"/>
      <c r="H509" s="97"/>
      <c r="I509" s="220" t="s">
        <v>2846</v>
      </c>
      <c r="J509" s="1"/>
      <c r="K509" s="100"/>
    </row>
  </sheetData>
  <autoFilter ref="B2:K509"/>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5895FB03-16E9-4B3E-8C54-D7AE107D830A}">
            <xm:f>OR(ISERROR(MATCH('Upload-hidden'!I3,$C$3:$C$5,0)),ISBLANK('Upload-hidden'!I3))</xm:f>
            <x14:dxf/>
          </x14:cfRule>
          <xm:sqref>I3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G1046853"/>
  <sheetViews>
    <sheetView zoomScaleNormal="100" workbookViewId="0">
      <pane xSplit="1" ySplit="2" topLeftCell="P3" activePane="bottomRight" state="frozen"/>
      <selection pane="topRight" activeCell="B1" sqref="B1"/>
      <selection pane="bottomLeft" activeCell="A2" sqref="A2"/>
      <selection pane="bottomRight" activeCell="Q3" sqref="Q3"/>
    </sheetView>
  </sheetViews>
  <sheetFormatPr defaultColWidth="9.140625" defaultRowHeight="15" x14ac:dyDescent="0.25"/>
  <cols>
    <col min="1" max="1" width="15" style="48" bestFit="1" customWidth="1"/>
    <col min="2" max="2" width="12.42578125" style="42" customWidth="1"/>
    <col min="3" max="3" width="14" customWidth="1"/>
    <col min="4" max="4" width="11.7109375" style="43" customWidth="1"/>
    <col min="5" max="5" width="10" style="42" customWidth="1"/>
    <col min="6" max="6" width="11.42578125" style="43" bestFit="1" customWidth="1"/>
    <col min="7" max="7" width="11.85546875" style="43" customWidth="1"/>
    <col min="8" max="8" width="11.140625" style="43" customWidth="1"/>
    <col min="9" max="9" width="13.42578125" style="43" customWidth="1"/>
    <col min="10" max="10" width="9.140625" style="49" customWidth="1"/>
    <col min="11" max="11" width="10.28515625" customWidth="1"/>
    <col min="12" max="12" width="14.28515625" customWidth="1"/>
    <col min="13" max="13" width="12.140625" bestFit="1" customWidth="1"/>
    <col min="14" max="14" width="12.140625" customWidth="1"/>
    <col min="15" max="15" width="12.140625" style="91" customWidth="1"/>
    <col min="16" max="23" width="12.140625" style="46" customWidth="1"/>
    <col min="24" max="24" width="13.5703125" style="60" customWidth="1"/>
    <col min="25" max="26" width="13.5703125" style="58" customWidth="1"/>
    <col min="27" max="28" width="13.5703125" style="59" customWidth="1"/>
    <col min="29" max="29" width="14.85546875" style="47" bestFit="1" customWidth="1"/>
    <col min="30" max="30" width="17.5703125" style="47" bestFit="1" customWidth="1"/>
    <col min="31" max="31" width="15.85546875" style="47" bestFit="1" customWidth="1"/>
    <col min="32" max="32" width="16.5703125" style="47" bestFit="1" customWidth="1"/>
    <col min="33" max="33" width="21.140625" style="47" bestFit="1" customWidth="1"/>
    <col min="34" max="16384" width="9.140625" style="47"/>
  </cols>
  <sheetData>
    <row r="1" spans="1:33" s="56" customFormat="1" ht="16.5" thickBot="1" x14ac:dyDescent="0.3">
      <c r="A1" s="83"/>
      <c r="B1" s="81"/>
      <c r="C1" s="84"/>
      <c r="D1" s="81"/>
      <c r="E1" s="81"/>
      <c r="F1" s="81"/>
      <c r="G1" s="81"/>
      <c r="H1" s="81"/>
      <c r="I1" s="81"/>
      <c r="J1" s="81"/>
      <c r="K1" s="84"/>
      <c r="L1" s="1"/>
      <c r="M1" s="1"/>
      <c r="N1" s="1"/>
      <c r="O1" s="81"/>
      <c r="P1" s="85"/>
      <c r="Q1" s="85"/>
      <c r="R1" s="243" t="str">
        <f>" Total amounts paid in 12 mths to "&amp;TEXT(SnapshotDate,"dd-mmm-yyyy")</f>
        <v xml:space="preserve"> Total amounts paid in 12 mths to 31-Mar-2020</v>
      </c>
      <c r="S1" s="244"/>
      <c r="T1" s="244"/>
      <c r="U1" s="244"/>
      <c r="V1" s="244"/>
      <c r="W1" s="245"/>
      <c r="X1" s="246" t="s">
        <v>71</v>
      </c>
      <c r="Y1" s="247"/>
      <c r="Z1" s="247"/>
      <c r="AA1" s="247"/>
      <c r="AB1" s="248"/>
    </row>
    <row r="2" spans="1:33" s="40" customFormat="1" ht="33" customHeight="1" thickBot="1" x14ac:dyDescent="0.3">
      <c r="A2" s="79" t="s">
        <v>14</v>
      </c>
      <c r="B2" s="82" t="s">
        <v>19</v>
      </c>
      <c r="C2" s="82" t="s">
        <v>72</v>
      </c>
      <c r="D2" s="82" t="s">
        <v>25</v>
      </c>
      <c r="E2" s="82" t="s">
        <v>30</v>
      </c>
      <c r="F2" s="82" t="s">
        <v>32</v>
      </c>
      <c r="G2" s="82" t="s">
        <v>35</v>
      </c>
      <c r="H2" s="82" t="s">
        <v>41</v>
      </c>
      <c r="I2" s="82" t="s">
        <v>2154</v>
      </c>
      <c r="J2" s="82" t="s">
        <v>44</v>
      </c>
      <c r="K2" s="82" t="s">
        <v>45</v>
      </c>
      <c r="L2" s="82" t="s">
        <v>46</v>
      </c>
      <c r="M2" s="82" t="s">
        <v>48</v>
      </c>
      <c r="N2" s="82" t="s">
        <v>50</v>
      </c>
      <c r="O2" s="82" t="s">
        <v>52</v>
      </c>
      <c r="P2" s="82" t="s">
        <v>54</v>
      </c>
      <c r="Q2" s="82" t="s">
        <v>57</v>
      </c>
      <c r="R2" s="82" t="s">
        <v>58</v>
      </c>
      <c r="S2" s="82" t="s">
        <v>59</v>
      </c>
      <c r="T2" s="82" t="s">
        <v>60</v>
      </c>
      <c r="U2" s="82" t="s">
        <v>61</v>
      </c>
      <c r="V2" s="82" t="s">
        <v>73</v>
      </c>
      <c r="W2" s="82" t="s">
        <v>74</v>
      </c>
      <c r="X2" s="88" t="s">
        <v>64</v>
      </c>
      <c r="Y2" s="89" t="s">
        <v>75</v>
      </c>
      <c r="Z2" s="89" t="s">
        <v>76</v>
      </c>
      <c r="AA2" s="89" t="s">
        <v>68</v>
      </c>
      <c r="AB2" s="89" t="s">
        <v>69</v>
      </c>
      <c r="AC2" s="158" t="s">
        <v>2167</v>
      </c>
      <c r="AD2" s="158" t="s">
        <v>2168</v>
      </c>
      <c r="AE2" s="158" t="s">
        <v>2169</v>
      </c>
      <c r="AF2" s="158" t="s">
        <v>2170</v>
      </c>
      <c r="AG2" s="158" t="s">
        <v>2171</v>
      </c>
    </row>
    <row r="3" spans="1:33" ht="12.75" customHeight="1" x14ac:dyDescent="0.25">
      <c r="A3" s="41"/>
      <c r="C3" s="43"/>
      <c r="E3" s="90"/>
      <c r="F3" s="44"/>
      <c r="G3" s="44"/>
      <c r="H3" s="44"/>
      <c r="I3" s="44"/>
      <c r="J3" s="45"/>
      <c r="K3" s="1"/>
      <c r="L3" s="1"/>
      <c r="M3" s="1"/>
      <c r="N3" s="146"/>
      <c r="P3" s="147"/>
      <c r="X3" s="60">
        <f>IF(UploadTable[[#This Row],[Ordinary Hours]]=0,0,FTEHours*(UploadTable[[#This Row],[Base Salary (Paid)]])/(UploadTable[[#This Row],[Ordinary Hours]]*MIN((SnapshotDate-UploadTable[[#This Row],[Employee Start Date]]+1)/365.25,1))+UploadTable[[#This Row],[Base Salary (Fixed)]])</f>
        <v>0</v>
      </c>
      <c r="Y3" s="57">
        <f>IF(UploadTable[[#This Row],[Ordinary Hours]]=0,0,FTEHours*(UploadTable[[#This Row],[OTE (Paid)]])/(UploadTable[[#This Row],[Ordinary Hours]]*MIN((SnapshotDate-UploadTable[[#This Row],[Employee Start Date]]+1)/365.25,1))+UploadTable[[#This Row],[OTE (Fixed)]])</f>
        <v>0</v>
      </c>
      <c r="Z3" s="57">
        <f>IF(OR(UploadTable[[#This Row],[Ordinary Hours]]=0,UploadTable[[#This Row],[OTE (Paid)]]+UploadTable[[#This Row],[OTE (Fixed)]]=0),0,(UploadTable[[#This Row],[OTE (Paid)]]/(UploadTable[[#This Row],[OTE (Paid)]]+UploadTable[[#This Row],[OTE (Fixed)]]))*UploadTable[[#This Row],[Super (Fixed)]]*(FTEHours /(UploadTable[[#This Row],[Ordinary Hours]]*MIN((Explanation!$D$3-UploadTable[[#This Row],[Employee Start Date]]+1)/365.25,1)))+(UploadTable[[#This Row],[OTE (Fixed)]]/(UploadTable[[#This Row],[OTE (Paid)]]+UploadTable[[#This Row],[OTE (Fixed)]]))*UploadTable[[#This Row],[Super (Fixed)]])</f>
        <v>0</v>
      </c>
      <c r="AA3" s="57">
        <f>UploadTable[[#This Row],[Allowances (Fixed)]]+UploadTable[[#This Row],[Fringe Benefits]]+UploadTable[[#This Row],[ESS]]+UploadTable[[#This Row],[OTE (Fixed)]]</f>
        <v>0</v>
      </c>
      <c r="AB3" s="57">
        <f>UploadTable[[#This Row],[OTE (Annual)]]+UploadTable[[#This Row],[Superannuation (Annual)]]+UploadTable[[#This Row],[Fixed Remuneration]]</f>
        <v>0</v>
      </c>
      <c r="AC3" s="161" t="s">
        <v>2174</v>
      </c>
      <c r="AD3" s="161" t="s">
        <v>2175</v>
      </c>
      <c r="AE3" s="161" t="s">
        <v>2176</v>
      </c>
      <c r="AF3" s="161" t="s">
        <v>2177</v>
      </c>
      <c r="AG3" s="161" t="s">
        <v>2178</v>
      </c>
    </row>
    <row r="4" spans="1:33" x14ac:dyDescent="0.25">
      <c r="A4" s="102"/>
      <c r="B4" s="107"/>
      <c r="D4" s="108"/>
      <c r="E4" s="109"/>
      <c r="F4" s="110"/>
      <c r="G4" s="110"/>
      <c r="H4" s="110"/>
      <c r="I4" s="110"/>
      <c r="J4" s="111"/>
      <c r="N4" s="147"/>
      <c r="P4" s="147"/>
      <c r="Q4" s="104"/>
      <c r="R4" s="104"/>
      <c r="S4" s="104"/>
      <c r="T4" s="104"/>
      <c r="U4" s="104"/>
      <c r="V4" s="104"/>
      <c r="W4" s="104"/>
      <c r="X4" s="105">
        <f>IF(UploadTable[[#This Row],[Ordinary Hours]]=0,0,FTEHours*(UploadTable[[#This Row],[Base Salary (Paid)]])/(UploadTable[[#This Row],[Ordinary Hours]]*MIN((SnapshotDate-UploadTable[[#This Row],[Employee Start Date]]+1)/365.25,1))+UploadTable[[#This Row],[Base Salary (Fixed)]])</f>
        <v>0</v>
      </c>
      <c r="Y4" s="104">
        <f>IF(UploadTable[[#This Row],[Ordinary Hours]]=0,0,FTEHours*(UploadTable[[#This Row],[OTE (Paid)]])/(UploadTable[[#This Row],[Ordinary Hours]]*MIN((SnapshotDate-UploadTable[[#This Row],[Employee Start Date]]+1)/365.25,1))+UploadTable[[#This Row],[OTE (Fixed)]])</f>
        <v>0</v>
      </c>
      <c r="Z4" s="106">
        <f>IF(OR(UploadTable[[#This Row],[Ordinary Hours]]=0,UploadTable[[#This Row],[OTE (Paid)]]+UploadTable[[#This Row],[OTE (Fixed)]]=0),0,(UploadTable[[#This Row],[OTE (Paid)]]/(UploadTable[[#This Row],[OTE (Paid)]]+UploadTable[[#This Row],[OTE (Fixed)]]))*UploadTable[[#This Row],[Super (Fixed)]]*(FTEHours /(UploadTable[[#This Row],[Ordinary Hours]]*MIN((Explanation!$D$3-UploadTable[[#This Row],[Employee Start Date]]+1)/365.25,1)))+(UploadTable[[#This Row],[OTE (Fixed)]]/(UploadTable[[#This Row],[OTE (Paid)]]+UploadTable[[#This Row],[OTE (Fixed)]]))*UploadTable[[#This Row],[Super (Fixed)]])</f>
        <v>0</v>
      </c>
      <c r="AA4" s="104">
        <f>UploadTable[[#This Row],[Allowances (Fixed)]]+UploadTable[[#This Row],[Fringe Benefits]]+UploadTable[[#This Row],[ESS]]+UploadTable[[#This Row],[OTE (Fixed)]]</f>
        <v>0</v>
      </c>
      <c r="AB4" s="104">
        <f>UploadTable[[#This Row],[OTE (Annual)]]+UploadTable[[#This Row],[Superannuation (Annual)]]+UploadTable[[#This Row],[Fixed Remuneration]]</f>
        <v>0</v>
      </c>
      <c r="AC4" s="157"/>
      <c r="AD4" s="157"/>
      <c r="AE4" s="157"/>
      <c r="AF4" s="157"/>
      <c r="AG4" s="157"/>
    </row>
    <row r="5" spans="1:33" x14ac:dyDescent="0.25">
      <c r="A5" s="102"/>
      <c r="B5" s="107"/>
      <c r="D5" s="108"/>
      <c r="E5" s="109"/>
      <c r="F5" s="110"/>
      <c r="G5" s="110"/>
      <c r="H5" s="110"/>
      <c r="I5" s="110"/>
      <c r="J5" s="111"/>
      <c r="N5" s="147"/>
      <c r="O5" s="103"/>
      <c r="P5" s="147"/>
      <c r="Q5" s="104"/>
      <c r="R5" s="104"/>
      <c r="S5" s="104"/>
      <c r="T5" s="104"/>
      <c r="U5" s="104"/>
      <c r="V5" s="104"/>
      <c r="W5" s="104"/>
      <c r="X5" s="105">
        <f>IF(UploadTable[[#This Row],[Ordinary Hours]]=0,0,FTEHours*(UploadTable[[#This Row],[Base Salary (Paid)]])/(UploadTable[[#This Row],[Ordinary Hours]]*MIN((SnapshotDate-UploadTable[[#This Row],[Employee Start Date]]+1)/365.25,1))+UploadTable[[#This Row],[Base Salary (Fixed)]])</f>
        <v>0</v>
      </c>
      <c r="Y5" s="104">
        <f>IF(UploadTable[[#This Row],[Ordinary Hours]]=0,0,FTEHours*(UploadTable[[#This Row],[OTE (Paid)]])/(UploadTable[[#This Row],[Ordinary Hours]]*MIN((SnapshotDate-UploadTable[[#This Row],[Employee Start Date]]+1)/365.25,1))+UploadTable[[#This Row],[OTE (Fixed)]])</f>
        <v>0</v>
      </c>
      <c r="Z5" s="106">
        <f>IF(OR(UploadTable[[#This Row],[Ordinary Hours]]=0,UploadTable[[#This Row],[OTE (Paid)]]+UploadTable[[#This Row],[OTE (Fixed)]]=0),0,(UploadTable[[#This Row],[OTE (Paid)]]/(UploadTable[[#This Row],[OTE (Paid)]]+UploadTable[[#This Row],[OTE (Fixed)]]))*UploadTable[[#This Row],[Super (Fixed)]]*(FTEHours /(UploadTable[[#This Row],[Ordinary Hours]]*MIN((Explanation!$D$3-UploadTable[[#This Row],[Employee Start Date]]+1)/365.25,1)))+(UploadTable[[#This Row],[OTE (Fixed)]]/(UploadTable[[#This Row],[OTE (Paid)]]+UploadTable[[#This Row],[OTE (Fixed)]]))*UploadTable[[#This Row],[Super (Fixed)]])</f>
        <v>0</v>
      </c>
      <c r="AA5" s="104">
        <f>UploadTable[[#This Row],[Allowances (Fixed)]]+UploadTable[[#This Row],[Fringe Benefits]]+UploadTable[[#This Row],[ESS]]+UploadTable[[#This Row],[OTE (Fixed)]]</f>
        <v>0</v>
      </c>
      <c r="AB5" s="104">
        <f>UploadTable[[#This Row],[OTE (Annual)]]+UploadTable[[#This Row],[Superannuation (Annual)]]+UploadTable[[#This Row],[Fixed Remuneration]]</f>
        <v>0</v>
      </c>
      <c r="AC5" s="157"/>
      <c r="AD5" s="157"/>
      <c r="AE5" s="157"/>
      <c r="AF5" s="157"/>
      <c r="AG5" s="157"/>
    </row>
    <row r="6" spans="1:33" x14ac:dyDescent="0.25">
      <c r="P6" s="147"/>
    </row>
    <row r="1046815" spans="3:14" x14ac:dyDescent="0.25">
      <c r="C1046815" s="1"/>
      <c r="K1046815" s="1"/>
      <c r="L1046815" s="1"/>
      <c r="M1046815" s="1"/>
      <c r="N1046815" s="1"/>
    </row>
    <row r="1046816" spans="3:14" x14ac:dyDescent="0.25">
      <c r="C1046816" s="1"/>
      <c r="K1046816" s="1"/>
      <c r="L1046816" s="1"/>
      <c r="M1046816" s="1"/>
      <c r="N1046816" s="1"/>
    </row>
    <row r="1046817" spans="3:28" x14ac:dyDescent="0.25">
      <c r="C1046817" s="1"/>
      <c r="K1046817" s="1"/>
      <c r="L1046817" s="1"/>
      <c r="M1046817" s="1"/>
      <c r="N1046817" s="1"/>
    </row>
    <row r="1046818" spans="3:28" x14ac:dyDescent="0.25">
      <c r="C1046818" s="1"/>
      <c r="K1046818" s="1"/>
      <c r="L1046818" s="1"/>
      <c r="M1046818" s="1"/>
      <c r="N1046818" s="1"/>
    </row>
    <row r="1046819" spans="3:28" x14ac:dyDescent="0.25">
      <c r="C1046819" s="1"/>
      <c r="K1046819" s="1"/>
      <c r="L1046819" s="1"/>
      <c r="M1046819" s="1"/>
      <c r="N1046819" s="1"/>
      <c r="X1046819" s="86"/>
      <c r="Y1046819" s="57"/>
      <c r="Z1046819" s="57"/>
      <c r="AA1046819" s="87"/>
      <c r="AB1046819" s="87"/>
    </row>
    <row r="1046820" spans="3:28" x14ac:dyDescent="0.25">
      <c r="C1046820" s="1"/>
      <c r="K1046820" s="1"/>
      <c r="L1046820" s="1"/>
      <c r="M1046820" s="1"/>
      <c r="N1046820" s="1"/>
      <c r="X1046820" s="86"/>
      <c r="Y1046820" s="57"/>
      <c r="Z1046820" s="57"/>
      <c r="AA1046820" s="87"/>
      <c r="AB1046820" s="87"/>
    </row>
    <row r="1046821" spans="3:28" x14ac:dyDescent="0.25">
      <c r="C1046821" s="1"/>
      <c r="K1046821" s="1"/>
      <c r="L1046821" s="1"/>
      <c r="M1046821" s="1"/>
      <c r="N1046821" s="1"/>
      <c r="X1046821" s="86"/>
      <c r="Y1046821" s="57"/>
      <c r="Z1046821" s="57"/>
      <c r="AA1046821" s="87"/>
      <c r="AB1046821" s="87"/>
    </row>
    <row r="1046822" spans="3:28" x14ac:dyDescent="0.25">
      <c r="C1046822" s="1"/>
      <c r="K1046822" s="1"/>
      <c r="L1046822" s="1"/>
      <c r="M1046822" s="1"/>
      <c r="N1046822" s="1"/>
      <c r="X1046822" s="86"/>
      <c r="Y1046822" s="57"/>
      <c r="Z1046822" s="57"/>
      <c r="AA1046822" s="87"/>
      <c r="AB1046822" s="87"/>
    </row>
    <row r="1046823" spans="3:28" x14ac:dyDescent="0.25">
      <c r="C1046823" s="1"/>
      <c r="K1046823" s="1"/>
      <c r="L1046823" s="1"/>
      <c r="M1046823" s="1"/>
      <c r="N1046823" s="1"/>
      <c r="X1046823" s="86"/>
      <c r="Y1046823" s="57"/>
      <c r="Z1046823" s="57"/>
      <c r="AA1046823" s="87"/>
      <c r="AB1046823" s="87"/>
    </row>
    <row r="1046824" spans="3:28" x14ac:dyDescent="0.25">
      <c r="C1046824" s="1"/>
      <c r="K1046824" s="1"/>
      <c r="L1046824" s="1"/>
      <c r="M1046824" s="1"/>
      <c r="N1046824" s="1"/>
      <c r="X1046824" s="86"/>
      <c r="Y1046824" s="57"/>
      <c r="Z1046824" s="57"/>
      <c r="AA1046824" s="87"/>
      <c r="AB1046824" s="87"/>
    </row>
    <row r="1046825" spans="3:28" x14ac:dyDescent="0.25">
      <c r="C1046825" s="1"/>
      <c r="K1046825" s="1"/>
      <c r="L1046825" s="1"/>
      <c r="M1046825" s="1"/>
      <c r="N1046825" s="1"/>
      <c r="X1046825" s="86"/>
      <c r="Y1046825" s="57"/>
      <c r="Z1046825" s="57"/>
      <c r="AA1046825" s="87"/>
      <c r="AB1046825" s="87"/>
    </row>
    <row r="1046826" spans="3:28" x14ac:dyDescent="0.25">
      <c r="C1046826" s="1"/>
      <c r="K1046826" s="1"/>
      <c r="L1046826" s="1"/>
      <c r="M1046826" s="1"/>
      <c r="N1046826" s="1"/>
      <c r="X1046826" s="86"/>
      <c r="Y1046826" s="57"/>
      <c r="Z1046826" s="57"/>
      <c r="AA1046826" s="87"/>
      <c r="AB1046826" s="87"/>
    </row>
    <row r="1046827" spans="3:28" x14ac:dyDescent="0.25">
      <c r="C1046827" s="1"/>
      <c r="K1046827" s="1"/>
      <c r="L1046827" s="1"/>
      <c r="M1046827" s="1"/>
      <c r="N1046827" s="1"/>
      <c r="X1046827" s="86"/>
      <c r="Y1046827" s="57"/>
      <c r="Z1046827" s="57"/>
      <c r="AA1046827" s="87"/>
      <c r="AB1046827" s="87"/>
    </row>
    <row r="1046828" spans="3:28" x14ac:dyDescent="0.25">
      <c r="C1046828" s="1"/>
      <c r="K1046828" s="1"/>
      <c r="L1046828" s="1"/>
      <c r="M1046828" s="1"/>
      <c r="N1046828" s="1"/>
      <c r="X1046828" s="86"/>
      <c r="Y1046828" s="57"/>
      <c r="Z1046828" s="57"/>
      <c r="AA1046828" s="87"/>
      <c r="AB1046828" s="87"/>
    </row>
    <row r="1046829" spans="3:28" x14ac:dyDescent="0.25">
      <c r="C1046829" s="1"/>
      <c r="K1046829" s="1"/>
      <c r="L1046829" s="1"/>
      <c r="M1046829" s="1"/>
      <c r="N1046829" s="1"/>
      <c r="X1046829" s="86"/>
      <c r="Y1046829" s="57"/>
      <c r="Z1046829" s="57"/>
      <c r="AA1046829" s="87"/>
      <c r="AB1046829" s="87"/>
    </row>
    <row r="1046830" spans="3:28" x14ac:dyDescent="0.25">
      <c r="C1046830" s="1"/>
      <c r="K1046830" s="1"/>
      <c r="L1046830" s="1"/>
      <c r="M1046830" s="1"/>
      <c r="N1046830" s="1"/>
      <c r="X1046830" s="86"/>
      <c r="Y1046830" s="57"/>
      <c r="Z1046830" s="57"/>
      <c r="AA1046830" s="87"/>
      <c r="AB1046830" s="87"/>
    </row>
    <row r="1046831" spans="3:28" x14ac:dyDescent="0.25">
      <c r="C1046831" s="1"/>
      <c r="K1046831" s="1"/>
      <c r="L1046831" s="1"/>
      <c r="M1046831" s="1"/>
      <c r="N1046831" s="1"/>
      <c r="X1046831" s="86"/>
      <c r="Y1046831" s="57"/>
      <c r="Z1046831" s="57"/>
      <c r="AA1046831" s="87"/>
      <c r="AB1046831" s="87"/>
    </row>
    <row r="1046832" spans="3:28" x14ac:dyDescent="0.25">
      <c r="C1046832" s="1"/>
      <c r="K1046832" s="1"/>
      <c r="L1046832" s="1"/>
      <c r="M1046832" s="1"/>
      <c r="N1046832" s="1"/>
      <c r="X1046832" s="86"/>
      <c r="Y1046832" s="57"/>
      <c r="Z1046832" s="57"/>
      <c r="AA1046832" s="87"/>
      <c r="AB1046832" s="87"/>
    </row>
    <row r="1046833" spans="3:28" x14ac:dyDescent="0.25">
      <c r="C1046833" s="1"/>
      <c r="K1046833" s="1"/>
      <c r="L1046833" s="1"/>
      <c r="M1046833" s="1"/>
      <c r="N1046833" s="1"/>
      <c r="X1046833" s="86"/>
      <c r="Y1046833" s="57"/>
      <c r="Z1046833" s="57"/>
      <c r="AA1046833" s="87"/>
      <c r="AB1046833" s="87"/>
    </row>
    <row r="1046834" spans="3:28" x14ac:dyDescent="0.25">
      <c r="C1046834" s="1"/>
      <c r="K1046834" s="1"/>
      <c r="L1046834" s="1"/>
      <c r="M1046834" s="1"/>
      <c r="N1046834" s="1"/>
      <c r="X1046834" s="86"/>
      <c r="Y1046834" s="57"/>
      <c r="Z1046834" s="57"/>
      <c r="AA1046834" s="87"/>
      <c r="AB1046834" s="87"/>
    </row>
    <row r="1046835" spans="3:28" x14ac:dyDescent="0.25">
      <c r="C1046835" s="1"/>
      <c r="K1046835" s="1"/>
      <c r="L1046835" s="1"/>
      <c r="M1046835" s="1"/>
      <c r="N1046835" s="1"/>
      <c r="X1046835" s="86"/>
      <c r="Y1046835" s="57"/>
      <c r="Z1046835" s="57"/>
      <c r="AA1046835" s="87"/>
      <c r="AB1046835" s="87"/>
    </row>
    <row r="1046836" spans="3:28" x14ac:dyDescent="0.25">
      <c r="C1046836" s="1"/>
      <c r="K1046836" s="1"/>
      <c r="L1046836" s="1"/>
      <c r="M1046836" s="1"/>
      <c r="N1046836" s="1"/>
      <c r="X1046836" s="86"/>
      <c r="Y1046836" s="57"/>
      <c r="Z1046836" s="57"/>
      <c r="AA1046836" s="87"/>
      <c r="AB1046836" s="87"/>
    </row>
    <row r="1046837" spans="3:28" x14ac:dyDescent="0.25">
      <c r="C1046837" s="1"/>
      <c r="K1046837" s="1"/>
      <c r="L1046837" s="1"/>
      <c r="M1046837" s="1"/>
      <c r="N1046837" s="1"/>
      <c r="X1046837" s="86"/>
      <c r="Y1046837" s="57"/>
      <c r="Z1046837" s="57"/>
      <c r="AA1046837" s="87"/>
      <c r="AB1046837" s="87"/>
    </row>
    <row r="1046838" spans="3:28" x14ac:dyDescent="0.25">
      <c r="C1046838" s="1"/>
      <c r="K1046838" s="1"/>
      <c r="L1046838" s="1"/>
      <c r="M1046838" s="1"/>
      <c r="N1046838" s="1"/>
      <c r="X1046838" s="86"/>
      <c r="Y1046838" s="57"/>
      <c r="Z1046838" s="57"/>
      <c r="AA1046838" s="87"/>
      <c r="AB1046838" s="87"/>
    </row>
    <row r="1046839" spans="3:28" x14ac:dyDescent="0.25">
      <c r="C1046839" s="1"/>
      <c r="K1046839" s="1"/>
      <c r="L1046839" s="1"/>
      <c r="M1046839" s="1"/>
      <c r="N1046839" s="1"/>
      <c r="X1046839" s="86"/>
      <c r="Y1046839" s="57"/>
      <c r="Z1046839" s="57"/>
      <c r="AA1046839" s="87"/>
      <c r="AB1046839" s="87"/>
    </row>
    <row r="1046840" spans="3:28" x14ac:dyDescent="0.25">
      <c r="C1046840" s="1"/>
      <c r="K1046840" s="1"/>
      <c r="L1046840" s="1"/>
      <c r="M1046840" s="1"/>
      <c r="N1046840" s="1"/>
      <c r="X1046840" s="86"/>
      <c r="Y1046840" s="57"/>
      <c r="Z1046840" s="57"/>
      <c r="AA1046840" s="87"/>
      <c r="AB1046840" s="87"/>
    </row>
    <row r="1046841" spans="3:28" x14ac:dyDescent="0.25">
      <c r="C1046841" s="1"/>
      <c r="K1046841" s="1"/>
      <c r="L1046841" s="1"/>
      <c r="M1046841" s="1"/>
      <c r="N1046841" s="1"/>
      <c r="X1046841" s="86"/>
      <c r="Y1046841" s="57"/>
      <c r="Z1046841" s="57"/>
      <c r="AA1046841" s="87"/>
      <c r="AB1046841" s="87"/>
    </row>
    <row r="1046842" spans="3:28" x14ac:dyDescent="0.25">
      <c r="C1046842" s="1"/>
      <c r="K1046842" s="1"/>
      <c r="L1046842" s="1"/>
      <c r="M1046842" s="1"/>
      <c r="N1046842" s="1"/>
      <c r="X1046842" s="86"/>
      <c r="Y1046842" s="57"/>
      <c r="Z1046842" s="57"/>
      <c r="AA1046842" s="87"/>
      <c r="AB1046842" s="87"/>
    </row>
    <row r="1046843" spans="3:28" x14ac:dyDescent="0.25">
      <c r="C1046843" s="1"/>
      <c r="K1046843" s="1"/>
      <c r="L1046843" s="1"/>
      <c r="M1046843" s="1"/>
      <c r="N1046843" s="1"/>
      <c r="X1046843" s="86"/>
      <c r="Y1046843" s="57"/>
      <c r="Z1046843" s="57"/>
      <c r="AA1046843" s="87"/>
      <c r="AB1046843" s="87"/>
    </row>
    <row r="1046844" spans="3:28" x14ac:dyDescent="0.25">
      <c r="C1046844" s="1"/>
      <c r="K1046844" s="1"/>
      <c r="L1046844" s="1"/>
      <c r="M1046844" s="1"/>
      <c r="N1046844" s="1"/>
      <c r="X1046844" s="86"/>
      <c r="Y1046844" s="57"/>
      <c r="Z1046844" s="57"/>
      <c r="AA1046844" s="87"/>
      <c r="AB1046844" s="87"/>
    </row>
    <row r="1046845" spans="3:28" x14ac:dyDescent="0.25">
      <c r="C1046845" s="1"/>
      <c r="K1046845" s="1"/>
      <c r="L1046845" s="1"/>
      <c r="M1046845" s="1"/>
      <c r="N1046845" s="1"/>
      <c r="X1046845" s="86"/>
      <c r="Y1046845" s="57"/>
      <c r="Z1046845" s="57"/>
      <c r="AA1046845" s="87"/>
      <c r="AB1046845" s="87"/>
    </row>
    <row r="1046846" spans="3:28" x14ac:dyDescent="0.25">
      <c r="C1046846" s="1"/>
      <c r="K1046846" s="1"/>
      <c r="L1046846" s="1"/>
      <c r="M1046846" s="1"/>
      <c r="N1046846" s="1"/>
      <c r="X1046846" s="86"/>
      <c r="Y1046846" s="57"/>
      <c r="Z1046846" s="57"/>
      <c r="AA1046846" s="87"/>
      <c r="AB1046846" s="87"/>
    </row>
    <row r="1046847" spans="3:28" x14ac:dyDescent="0.25">
      <c r="C1046847" s="1"/>
      <c r="K1046847" s="1"/>
      <c r="L1046847" s="1"/>
      <c r="M1046847" s="1"/>
      <c r="N1046847" s="1"/>
      <c r="X1046847" s="86"/>
      <c r="Y1046847" s="57"/>
      <c r="Z1046847" s="57"/>
      <c r="AA1046847" s="87"/>
      <c r="AB1046847" s="87"/>
    </row>
    <row r="1046848" spans="3:28" x14ac:dyDescent="0.25">
      <c r="C1046848" s="1"/>
      <c r="K1046848" s="1"/>
      <c r="L1046848" s="1"/>
      <c r="M1046848" s="1"/>
      <c r="N1046848" s="1"/>
      <c r="X1046848" s="86"/>
      <c r="Y1046848" s="57"/>
      <c r="Z1046848" s="57"/>
      <c r="AA1046848" s="87"/>
      <c r="AB1046848" s="87"/>
    </row>
    <row r="1046849" spans="3:28" x14ac:dyDescent="0.25">
      <c r="C1046849" s="1"/>
      <c r="K1046849" s="1"/>
      <c r="L1046849" s="1"/>
      <c r="M1046849" s="1"/>
      <c r="N1046849" s="1"/>
      <c r="X1046849" s="86"/>
      <c r="Y1046849" s="57"/>
      <c r="Z1046849" s="57"/>
      <c r="AA1046849" s="87"/>
      <c r="AB1046849" s="87"/>
    </row>
    <row r="1046850" spans="3:28" x14ac:dyDescent="0.25">
      <c r="C1046850" s="1"/>
      <c r="K1046850" s="1"/>
      <c r="L1046850" s="1"/>
      <c r="M1046850" s="1"/>
      <c r="N1046850" s="1"/>
      <c r="X1046850" s="86"/>
      <c r="Y1046850" s="57"/>
      <c r="Z1046850" s="57"/>
      <c r="AA1046850" s="87"/>
      <c r="AB1046850" s="87"/>
    </row>
    <row r="1046851" spans="3:28" x14ac:dyDescent="0.25">
      <c r="C1046851" s="1"/>
      <c r="K1046851" s="1"/>
      <c r="L1046851" s="1"/>
      <c r="M1046851" s="1"/>
      <c r="N1046851" s="1"/>
      <c r="X1046851" s="86"/>
      <c r="Y1046851" s="57"/>
      <c r="Z1046851" s="57"/>
      <c r="AA1046851" s="87"/>
      <c r="AB1046851" s="87"/>
    </row>
    <row r="1046852" spans="3:28" x14ac:dyDescent="0.25">
      <c r="C1046852" s="1"/>
      <c r="K1046852" s="1"/>
      <c r="L1046852" s="1"/>
      <c r="M1046852" s="1"/>
      <c r="N1046852" s="1"/>
      <c r="X1046852" s="86"/>
      <c r="Y1046852" s="57"/>
      <c r="Z1046852" s="57"/>
      <c r="AA1046852" s="87"/>
      <c r="AB1046852" s="87"/>
    </row>
    <row r="1046853" spans="3:28" x14ac:dyDescent="0.25">
      <c r="C1046853" s="1"/>
      <c r="K1046853" s="1"/>
      <c r="L1046853" s="1"/>
      <c r="M1046853" s="1"/>
      <c r="N1046853" s="1"/>
      <c r="X1046853" s="86"/>
      <c r="Y1046853" s="57"/>
      <c r="Z1046853" s="57"/>
      <c r="AA1046853" s="87"/>
      <c r="AB1046853" s="87"/>
    </row>
  </sheetData>
  <protectedRanges>
    <protectedRange sqref="E2 AA3:AB3 A3:K3 X3" name="Range1"/>
  </protectedRanges>
  <dataConsolidate/>
  <mergeCells count="2">
    <mergeCell ref="R1:W1"/>
    <mergeCell ref="X1:AB1"/>
  </mergeCells>
  <conditionalFormatting sqref="B3:B5">
    <cfRule type="expression" dxfId="125" priority="22">
      <formula>ISBLANK(B3)</formula>
    </cfRule>
  </conditionalFormatting>
  <conditionalFormatting sqref="D3:D5">
    <cfRule type="expression" dxfId="124" priority="19">
      <formula>AND(COUNTA($D2)&gt;0,COUNTA($E2)=0)</formula>
    </cfRule>
  </conditionalFormatting>
  <conditionalFormatting sqref="N3:N5">
    <cfRule type="expression" dxfId="123" priority="11">
      <formula>OR(N3&lt;1,N3&gt;76,ISBLANK(N3))</formula>
    </cfRule>
  </conditionalFormatting>
  <conditionalFormatting sqref="O3:O5">
    <cfRule type="expression" dxfId="122" priority="9">
      <formula>OR(O3&gt;=TODAY(),ISBLANK(O3))</formula>
    </cfRule>
  </conditionalFormatting>
  <conditionalFormatting sqref="P3:P5">
    <cfRule type="expression" dxfId="121" priority="8">
      <formula>OR(NOT(ISNUMBER(P3)),ISBLANK(P3))</formula>
    </cfRule>
  </conditionalFormatting>
  <conditionalFormatting sqref="Q3">
    <cfRule type="expression" dxfId="120" priority="7">
      <formula>OR(Q3&lt;0,ISBLANK(Q3))</formula>
    </cfRule>
  </conditionalFormatting>
  <conditionalFormatting sqref="R3">
    <cfRule type="expression" dxfId="119" priority="6">
      <formula>OR(R3&lt;0,ISBLANK(R3))</formula>
    </cfRule>
  </conditionalFormatting>
  <conditionalFormatting sqref="S3">
    <cfRule type="expression" dxfId="118" priority="5">
      <formula>OR(S3&lt;0,ISBLANK(S3))</formula>
    </cfRule>
  </conditionalFormatting>
  <conditionalFormatting sqref="T3">
    <cfRule type="expression" dxfId="117" priority="4">
      <formula>OR(T3&lt;0,ISBLANK(T3))</formula>
    </cfRule>
  </conditionalFormatting>
  <conditionalFormatting sqref="U3">
    <cfRule type="expression" dxfId="116" priority="3">
      <formula>OR(U3,ISBLANK(U3))</formula>
    </cfRule>
  </conditionalFormatting>
  <conditionalFormatting sqref="V3">
    <cfRule type="expression" dxfId="115" priority="2">
      <formula>OR(V3&lt;0,ISBLANK(V3))</formula>
    </cfRule>
  </conditionalFormatting>
  <conditionalFormatting sqref="W3">
    <cfRule type="expression" dxfId="114" priority="1">
      <formula>OR(W3&lt;0,ISBLANK(W3))</formula>
    </cfRule>
  </conditionalFormatting>
  <dataValidations xWindow="414" yWindow="459" count="33">
    <dataValidation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X2:AA2"/>
    <dataValidation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AB2"/>
    <dataValidation allowBlank="1" showInputMessage="1" showErrorMessage="1" errorTitle="Invalid entry" error="Please enter a numeric value of 11 characters without spaces" promptTitle="Employing ABN" prompt="Indicate employing ABN in ########### format - i.e. 11 digits without any spaces." sqref="B2"/>
    <dataValidation allowBlank="1" showInputMessage="1" showErrorMessage="1" errorTitle="ANZSCO Code" error="Invalid value has been entered, please specify a valid Unit Group code between 1111 and 8999" promptTitle="ANZSCO Unit Group Code (####)" prompt="Indicate employee's occupational category Unit Group as per ANZSCO standard._x000a__x000a_Accepted values, provided in the 'ANZSCO' tab, column D." sqref="C2"/>
    <dataValidation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F2"/>
    <dataValidation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2"/>
    <dataValidation operator="lessThan" allowBlank="1" showInputMessage="1" showErrorMessage="1" errorTitle="Invalid entry" error="Please enter valid date to proceed" promptTitle="Employee's year of birth" prompt="Indicate employee's year of birth._x000a__x000a_The field accepts any date, but displays and stores only the year of the date field." sqref="J2"/>
    <dataValidation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sqref="M2"/>
    <dataValidation errorStyle="warning" allowBlank="1" showInputMessage="1" showErrorMessage="1" errorTitle="Value outside range" error="The value you have entered is outside expected range" promptTitle="Fixed Remuneration" prompt="Fixed (or non-pro-rata) amounts must be reported as actual amount paid to employee._x000a__x000a_This can be left blank if there are no fixed payments made to the employee." sqref="AA2"/>
    <dataValidation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H2"/>
    <dataValidation allowBlank="1" showInputMessage="1" showErrorMessage="1"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sqref="D2"/>
    <dataValidation allowBlank="1" showInputMessage="1" showErrorMessage="1" promptTitle="Office Postcode (####)" prompt="Indicate postcode of employee's primary place of work location (e.g. office, retail store or warehouse)." sqref="K2"/>
    <dataValidation allowBlank="1" showInputMessage="1" showErrorMessage="1" promptTitle="Reporting level to CEO" prompt="Indicate reporting level to CEO or equivalent. Only required for Manager employee categories._x000a__x000a_An integer value from +1 to -15 is allowed." sqref="E2"/>
    <dataValidation allowBlank="1" showInputMessage="1" showErrorMessage="1" promptTitle="Industry Sub-division (##)" prompt="Indicate employee's Sub-division as per ANZSIC standard._x000a__x000a_Accepted values are provided in the &quot;ANZSIC&quot; tab, column B." sqref="L2"/>
    <dataValidation type="decimal" errorStyle="warning" allowBlank="1" showInputMessage="1" showErrorMessage="1" errorTitle="Value outside range" error="The value you have entered is outside expected range" promptTitle="Annualise and FTE" prompt="Include base salary, superannuation and any other fixed or pro-rata amounts. _x000a__x000a_Components paid on a pro-rata basis must be converted to annualised and full-time equivalent amounts." sqref="AB3:AB5 L4:L1048576">
      <formula1>0</formula1>
      <formula2>5000000</formula2>
    </dataValidation>
    <dataValidation type="whole" allowBlank="1" showInputMessage="1" showErrorMessage="1" errorTitle="Invalid entry" error="Please enter a numeric value of four characters as per ANZSIC standard" promptTitle="Industry Class (####)" prompt="Indicate employee's Class as per ANZSIC standard._x000a__x000a_Accepted values provided in the &quot;ANZSIC&quot; tab, column D." sqref="X4:Z1048576">
      <formula1>111</formula1>
      <formula2>9603</formula2>
    </dataValidation>
    <dataValidation allowBlank="1" showInputMessage="1" showErrorMessage="1" errorTitle="Invalid entry" error="Please select valid option from the drop down" promptTitle="Employment type" prompt="Indicate type of employment arrangement with the employee:_x000a__x000a_  Permanent - permanent/ongoing employees_x000a_  Contract - contract (fixed term) employees or_x000a_  Casual - casual employees." sqref="I2"/>
    <dataValidation type="decimal" errorStyle="warning" allowBlank="1" showInputMessage="1" showErrorMessage="1" errorTitle="Value outside range" error="The value you have entered is outside expected range" promptTitle="Annualise and FTE" prompt="Base salary paid on a pro-rata basis must be converted to annualised and full-time equivalent amount." sqref="AA3 X3">
      <formula1>0</formula1>
      <formula2>5000000</formula2>
    </dataValidation>
    <dataValidation type="decimal" errorStyle="warning" allowBlank="1" showInputMessage="1" showErrorMessage="1" errorTitle="Value outside range" error="The value you have entered is outside expected range" promptTitle="Fixed Remuneration" prompt="Fixed (or non-pro-rata) amounts must be reported as actual amount paid to employee._x000a__x000a_This can be left blank if there are no fixed payments made to the employee." sqref="AA3">
      <formula1>0</formula1>
      <formula2>5000000</formula2>
    </dataValidation>
    <dataValidation type="decimal" errorStyle="warning" allowBlank="1" showInputMessage="1" showErrorMessage="1" errorTitle="Value outside range" error="The value you have entered is outside expected range" promptTitle="Calculated Field" prompt="This is a calculated field" sqref="Y3:Z3">
      <formula1>0</formula1>
      <formula2>5000000</formula2>
    </dataValidation>
    <dataValidation type="whole" allowBlank="1" showInputMessage="1" showErrorMessage="1" promptTitle="Office Postcode (####)" prompt="Indicate postcode of employee's primary place of work location (e.g. office, retail store, or warehouse)." sqref="K3:K1048576">
      <formula1>800</formula1>
      <formula2>7999</formula2>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3:E1048576">
      <formula1>Levels</formula1>
    </dataValidation>
    <dataValidation type="whole" allowBlank="1" showInputMessage="1" showErrorMessage="1" promptTitle="ANZSCO Unit Group Code (####)" prompt="Indicate employee's occupational category Unit Group as per ANZSCO standard._x000a__x000a_Accepted values provided in the 'ANZSCO' tab, column D." sqref="C4:C1048576">
      <formula1>1110</formula1>
      <formula2>9000</formula2>
    </dataValidation>
    <dataValidation type="whole" allowBlank="1" showInputMessage="1" showErrorMessage="1" errorTitle="Invalid entry" error="Please enter a numeric value of 11 characters without spaces" promptTitle="Employing ABN" prompt="Indicate employing ABN in ########### format - i.e. 11 digits without any spaces." sqref="B3:B1048576">
      <formula1>10000000000</formula1>
      <formula2>99999999999</formula2>
    </dataValidation>
    <dataValidation type="list" allowBlank="1" showInputMessage="1" showErrorMessage="1" errorTitle="Invalid entry" error="Please select valid option from the drop down" promptTitle="Full-time, Part-time or Casual" prompt="Indicate employee's status: _x000a_  FT - Full-time employees_x000a_  PT - Part-time employees_x000a_  CE - Casual employees" sqref="H3:H1048576">
      <formula1>FTE</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3:G1048576">
      <formula1>GraduateApprentice</formula1>
    </dataValidation>
    <dataValidation type="date" operator="lessThan" allowBlank="1" showInputMessage="1" showErrorMessage="1" errorTitle="Invalid entry" error="Please enter valid date to proceed" promptTitle="Employee's year of birth" prompt="Indicate employee's year of birth._x000a__x000a_The field accepts any date, but displays and stores only the year of the date field." sqref="J3:J1048576">
      <formula1>TODAY()</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KMP/HOB - Head of Business who is also a KMP_x000a_  HOB - Head of Business_x000a_  GM - Other executives_x000a_  SM - Senior manager_x000a_  OM - Other manager" sqref="D3:D1048576">
      <formula1>ManagerCategories</formula1>
    </dataValidation>
    <dataValidation type="list" allowBlank="1"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F3:F1048576">
      <formula1>Gender</formula1>
    </dataValidation>
    <dataValidation type="list" allowBlank="1" showInputMessage="1" showErrorMessage="1" errorTitle="Invalid entry" error="Please select valid option from the drop down" promptTitle="Employment tpe" prompt="Indicate type of employment arrangement with the employee:_x000a__x000a_  Permanent - permanent/ongoing employees_x000a_  Contract - contract (fixed term) employees or_x000a_  Casual - casual employees." sqref="I3:I1048576">
      <formula1>Perm_Contract_Cas</formula1>
    </dataValidation>
    <dataValidation type="whole" allowBlank="1" showInputMessage="1" showErrorMessage="1" errorTitle="Invalid entry" error="Please enter a number value of four characters as per ANZSIC standard" promptTitle="Industry Class (####)" prompt="Indicate employee's Class as per ANZSIC standard._x000a__x000a_Accepted values provided in the 'ANZSIC' tab, column D." sqref="M4:M1048576">
      <formula1>1111</formula1>
      <formula2>9603</formula2>
    </dataValidation>
    <dataValidation type="whole" allowBlank="1" showInputMessage="1" showErrorMessage="1" promptTitle="Ordinary Hours " prompt="The number of ordinary hours for employee per fortnight. It should in a range of 1 hour- to 76 hours. " sqref="N3:N5">
      <formula1>1</formula1>
      <formula2>76</formula2>
    </dataValidation>
    <dataValidation allowBlank="1" showInputMessage="1" showErrorMessage="1" promptTitle="Emoloyee Start Date" prompt="Date that the employee commenced employment with the organisation (DD/MM/YYYY)._x000a_" sqref="O3:O5"/>
  </dataValidations>
  <pageMargins left="0.7" right="0.7" top="0.75" bottom="0.75" header="0.3" footer="0.3"/>
  <pageSetup paperSize="9" scale="44"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0" id="{36DF4D09-F7F5-448E-A47E-401A060434D5}">
            <xm:f>OR(ISERROR(MATCH(C3,'3. Acceptable Values'!$I$3:$I$360,0)),ISBLANK(C3))</xm:f>
            <x14:dxf>
              <fill>
                <patternFill>
                  <bgColor theme="5" tint="0.79998168889431442"/>
                </patternFill>
              </fill>
            </x14:dxf>
          </x14:cfRule>
          <xm:sqref>C3:C5</xm:sqref>
        </x14:conditionalFormatting>
        <x14:conditionalFormatting xmlns:xm="http://schemas.microsoft.com/office/excel/2006/main">
          <x14:cfRule type="expression" priority="17" id="{8FA0B1D3-E3B9-46F4-90C9-892CE54D922F}">
            <xm:f>OR(ISERROR(MATCH(F3,'3. Acceptable Values'!$D$3:$D$5,0)),ISBLANK(F3))</xm:f>
            <x14:dxf>
              <fill>
                <patternFill>
                  <bgColor theme="5" tint="0.79998168889431442"/>
                </patternFill>
              </fill>
            </x14:dxf>
          </x14:cfRule>
          <xm:sqref>F3:F5</xm:sqref>
        </x14:conditionalFormatting>
        <x14:conditionalFormatting xmlns:xm="http://schemas.microsoft.com/office/excel/2006/main">
          <x14:cfRule type="expression" priority="16" id="{34C2846D-967D-4EC9-ADE0-A0A9B4655EE7}">
            <xm:f>OR(ISERROR(MATCH(G3,'3. Acceptable Values'!$G$3:$G$4,0)),ISBLANK(G3))</xm:f>
            <x14:dxf>
              <fill>
                <patternFill>
                  <bgColor theme="5" tint="0.79998168889431442"/>
                </patternFill>
              </fill>
            </x14:dxf>
          </x14:cfRule>
          <xm:sqref>G3:G5</xm:sqref>
        </x14:conditionalFormatting>
        <x14:conditionalFormatting xmlns:xm="http://schemas.microsoft.com/office/excel/2006/main">
          <x14:cfRule type="expression" priority="15" id="{36F3F21D-E8E0-4598-996C-6189C143B7FB}">
            <xm:f>OR(ISERROR(MATCH(H3,'3. Acceptable Values'!$H$3:$H$5,0)),ISBLANK(H3))</xm:f>
            <x14:dxf>
              <fill>
                <patternFill>
                  <bgColor theme="5" tint="0.79998168889431442"/>
                </patternFill>
              </fill>
            </x14:dxf>
          </x14:cfRule>
          <xm:sqref>H3:H5</xm:sqref>
        </x14:conditionalFormatting>
        <x14:conditionalFormatting xmlns:xm="http://schemas.microsoft.com/office/excel/2006/main">
          <x14:cfRule type="expression" priority="14" id="{59637585-C8A4-4426-9627-9414F06485F4}">
            <xm:f>OR(ISERROR(MATCH(I3,'3. Acceptable Values'!$C$3:$C$5,0)),ISBLANK(I3))</xm:f>
            <x14:dxf>
              <fill>
                <patternFill>
                  <bgColor theme="5" tint="0.79998168889431442"/>
                </patternFill>
              </fill>
            </x14:dxf>
          </x14:cfRule>
          <xm:sqref>I3:I5</xm:sqref>
        </x14:conditionalFormatting>
        <x14:conditionalFormatting xmlns:xm="http://schemas.microsoft.com/office/excel/2006/main">
          <x14:cfRule type="expression" priority="12" id="{63AA680C-F92E-4D00-8624-7C58E727E2AD}">
            <xm:f>OR(ISERROR(MATCH(L3,'3. Acceptable Values'!$J$3:$J$98,0)),ISBLANK(L3))</xm:f>
            <x14:dxf>
              <fill>
                <patternFill>
                  <bgColor theme="5" tint="0.79998168889431442"/>
                </patternFill>
              </fill>
            </x14:dxf>
          </x14:cfRule>
          <xm:sqref>L3:L5</xm:sqref>
        </x14:conditionalFormatting>
      </x14:conditionalFormattings>
    </ext>
    <ext xmlns:x14="http://schemas.microsoft.com/office/spreadsheetml/2009/9/main" uri="{CCE6A557-97BC-4b89-ADB6-D9C93CAAB3DF}">
      <x14:dataValidations xmlns:xm="http://schemas.microsoft.com/office/excel/2006/main" xWindow="414" yWindow="459" count="3">
        <x14:dataValidation type="list" allowBlank="1" showInputMessage="1" showErrorMessage="1" errorTitle="Invalid entry" error="Please enter a numeric value of maximum two characters as per ANZSIC standard" promptTitle="Industry Sub-division (##)" prompt="Indicate employee's Sub-division as per ANZSIC standard._x000a__x000a_Accepted values provided in the &quot;ANZSIC&quot; tab, column B.">
          <x14:formula1>
            <xm:f>'3. Acceptable Values'!$J$3:$J$98</xm:f>
          </x14:formula1>
          <xm:sqref>L3</xm:sqref>
        </x14:dataValidation>
        <x14:dataValidation type="list" allowBlank="1" showInputMessage="1" showErrorMessage="1" promptTitle="ANZSCO Unit Group Code (####)" prompt="Indicate employee's occupational category Unit Group as per ANZSCO standard._x000a__x000a_Accepted values provided in the 'ANZSCO' tab, column D.">
          <x14:formula1>
            <xm:f>'3. Acceptable Values'!$I$3:$I$360</xm:f>
          </x14:formula1>
          <xm:sqref>C3</xm:sqref>
        </x14:dataValidation>
        <x14:dataValidation type="list" allowBlank="1" showInputMessage="1" showErrorMessage="1" errorTitle="Invalid entry" error="Please enter a number value of four characters as per ANZSIC standard" promptTitle="Industry Class (####)" prompt="Indicate employee's Class as per ANZSIC standard._x000a__x000a_Accepted values provided in the 'ANZSIC' tab, column D.">
          <x14:formula1>
            <xm:f>'3. Acceptable Values'!$K$3:$K$509</xm:f>
          </x14:formula1>
          <xm:sqref>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I36"/>
  <sheetViews>
    <sheetView showGridLines="0" showRowColHeaders="0" workbookViewId="0">
      <selection activeCell="A2" sqref="A2"/>
    </sheetView>
  </sheetViews>
  <sheetFormatPr defaultColWidth="0" defaultRowHeight="15" zeroHeight="1" x14ac:dyDescent="0.25"/>
  <cols>
    <col min="1" max="1" width="36.5703125" style="160" bestFit="1" customWidth="1"/>
    <col min="2" max="2" width="17.28515625" style="160" bestFit="1" customWidth="1"/>
    <col min="3" max="3" width="102" style="160" customWidth="1"/>
    <col min="4" max="9" width="0" style="160" hidden="1" customWidth="1"/>
    <col min="10" max="16384" width="9.140625" style="160" hidden="1"/>
  </cols>
  <sheetData>
    <row r="1" spans="1:3" ht="18" x14ac:dyDescent="0.25">
      <c r="A1" s="249" t="s">
        <v>2166</v>
      </c>
      <c r="B1" s="249"/>
      <c r="C1" s="249"/>
    </row>
    <row r="2" spans="1:3" x14ac:dyDescent="0.25">
      <c r="A2" s="211" t="s">
        <v>77</v>
      </c>
      <c r="B2" s="212" t="s">
        <v>78</v>
      </c>
      <c r="C2" s="211" t="s">
        <v>79</v>
      </c>
    </row>
    <row r="3" spans="1:3" x14ac:dyDescent="0.25">
      <c r="A3" s="150" t="s">
        <v>80</v>
      </c>
      <c r="B3" s="154">
        <f>COUNTA(UploadTable2[EmployeeID])</f>
        <v>0</v>
      </c>
      <c r="C3" s="150"/>
    </row>
    <row r="4" spans="1:3" x14ac:dyDescent="0.25">
      <c r="A4" s="150"/>
      <c r="B4" s="154"/>
      <c r="C4" s="150"/>
    </row>
    <row r="5" spans="1:3" x14ac:dyDescent="0.25">
      <c r="A5" s="112" t="s">
        <v>81</v>
      </c>
      <c r="B5" s="113"/>
      <c r="C5" s="112"/>
    </row>
    <row r="6" spans="1:3" x14ac:dyDescent="0.25">
      <c r="A6" s="152" t="s">
        <v>19</v>
      </c>
      <c r="B6" s="154">
        <f>COUNTA(UploadTable2[Employing ABN])</f>
        <v>0</v>
      </c>
      <c r="C6" s="152" t="str">
        <f>IF(AND(B6=B7,B6=B8,B6=B9,B6=B10),"There are "&amp;ValidationTable5[[#This Row],[Count / Value]]&amp;" employee records in this file", "Not all mandatory information have been completed. Please complete all mandatory information")</f>
        <v>There are 0 employee records in this file</v>
      </c>
    </row>
    <row r="7" spans="1:3" x14ac:dyDescent="0.25">
      <c r="A7" s="152" t="s">
        <v>72</v>
      </c>
      <c r="B7" s="154">
        <f>COUNTA(UploadTable2[Occupational Category])</f>
        <v>0</v>
      </c>
      <c r="C7" s="152" t="str">
        <f>IF(AND(B7=B8,B7=B9,B7=B10,B7=B6),"There are "&amp;ValidationTable5[[#This Row],[Count / Value]]&amp;" employee records in this file", "Not all mandatory information have been completed. Please complete all mandatory information")</f>
        <v>There are 0 employee records in this file</v>
      </c>
    </row>
    <row r="8" spans="1:3" x14ac:dyDescent="0.25">
      <c r="A8" s="152" t="s">
        <v>32</v>
      </c>
      <c r="B8" s="154">
        <f>COUNTA(UploadTable2[Gender])</f>
        <v>0</v>
      </c>
      <c r="C8" s="152" t="str">
        <f>IF(AND(B8=B9,B8=B10,B8=B6,B8=B7),"There are "&amp;ValidationTable5[[#This Row],[Count / Value]]&amp;" employee records in this file", "Not all mandatory information have been completed. Please complete all mandatory information")</f>
        <v>There are 0 employee records in this file</v>
      </c>
    </row>
    <row r="9" spans="1:3" x14ac:dyDescent="0.25">
      <c r="A9" s="152" t="s">
        <v>41</v>
      </c>
      <c r="B9" s="154">
        <f>COUNTA(UploadTable2[Full-time / Part-time])</f>
        <v>0</v>
      </c>
      <c r="C9" s="152" t="str">
        <f>IF(AND(B9=B10,B9=B6,B9=B7,B9=B8),"There are "&amp;ValidationTable5[[#This Row],[Count / Value]]&amp;" employee records in this file", "Not all mandatory information have been completed. Please complete all mandatory information")</f>
        <v>There are 0 employee records in this file</v>
      </c>
    </row>
    <row r="10" spans="1:3" x14ac:dyDescent="0.25">
      <c r="A10" s="152" t="s">
        <v>46</v>
      </c>
      <c r="B10" s="154">
        <f>COUNTA(UploadTable2[Industry])</f>
        <v>0</v>
      </c>
      <c r="C10" s="152" t="str">
        <f>IF(AND(B10=B6,B10=B7,B10=B8,B10=B9),"There are "&amp;ValidationTable5[[#This Row],[Count / Value]]&amp;" employee records in this file", "Not all mandatory information have been completed. Please complete all mandatory information")</f>
        <v>There are 0 employee records in this file</v>
      </c>
    </row>
    <row r="11" spans="1:3" x14ac:dyDescent="0.25">
      <c r="A11" s="114"/>
      <c r="B11" s="154"/>
      <c r="C11" s="150"/>
    </row>
    <row r="12" spans="1:3" x14ac:dyDescent="0.25">
      <c r="A12" s="152" t="s">
        <v>2155</v>
      </c>
      <c r="B12" s="152"/>
      <c r="C12" s="152"/>
    </row>
    <row r="13" spans="1:3" x14ac:dyDescent="0.25">
      <c r="A13" s="152" t="s">
        <v>2156</v>
      </c>
      <c r="B13" s="151">
        <f>COUNTIF(UploadTable2[Gender],"F")</f>
        <v>0</v>
      </c>
      <c r="C13" s="152" t="str">
        <f>IF(SUM($B$13:$B$15)=$B$8, "There are "&amp;ValidationTable5[[#This Row],[Count / Value]]&amp;" "&amp;ValidationTable5[[#This Row],[Category]]&amp;" employees in this file", "Not all gender values in this file are valid. Please enter a valid value for gender (F, M, or X)")</f>
        <v>There are 0 Female employees in this file</v>
      </c>
    </row>
    <row r="14" spans="1:3" x14ac:dyDescent="0.25">
      <c r="A14" s="152" t="s">
        <v>2157</v>
      </c>
      <c r="B14" s="151">
        <f>COUNTIF(UploadTable2[Gender],"M")</f>
        <v>0</v>
      </c>
      <c r="C14" s="152" t="str">
        <f>IF(SUM($B$13:$B$15)=$B$8, "There are "&amp;ValidationTable5[[#This Row],[Count / Value]]&amp;" "&amp;ValidationTable5[[#This Row],[Category]]&amp;" employees in this file", "Not all gender values in this file are valid. Please enter a valid value for gender (F, M, or X)")</f>
        <v>There are 0 Male employees in this file</v>
      </c>
    </row>
    <row r="15" spans="1:3" x14ac:dyDescent="0.25">
      <c r="A15" s="152" t="s">
        <v>2158</v>
      </c>
      <c r="B15" s="151">
        <f>COUNTIF(UploadTable2[Gender],"X")</f>
        <v>0</v>
      </c>
      <c r="C15" s="152" t="str">
        <f>IF(SUM($B$13:$B$15)=$B$8, "There are "&amp;ValidationTable5[[#This Row],[Count / Value]]&amp;" "&amp;ValidationTable5[[#This Row],[Category]]&amp;" employees in this file", "Not all gender values in this file are valid. Please enter a valid value for gender (F, M, or X)")</f>
        <v>There are 0 Non-binary employees in this file</v>
      </c>
    </row>
    <row r="16" spans="1:3" x14ac:dyDescent="0.25">
      <c r="A16" s="152" t="s">
        <v>2159</v>
      </c>
      <c r="B16" s="151">
        <f>COUNTA(UploadTable2[Manager Category])</f>
        <v>0</v>
      </c>
      <c r="C16" s="152" t="str">
        <f>IFERROR(IF(ValidationTable5[[#This Row],[Count / Value]]/SUM($B$16:$B$17)&lt;=0.5, "There are "&amp;ValidationTable5[[#This Row],[Count / Value]]&amp;" "&amp;ValidationTable5[[#This Row],[Category]]&amp;" in this file", "More than 50% of your employees are managers. Please double check manager information"),"")</f>
        <v/>
      </c>
    </row>
    <row r="17" spans="1:3" x14ac:dyDescent="0.25">
      <c r="A17" s="152" t="s">
        <v>2160</v>
      </c>
      <c r="B17" s="151">
        <f>COUNT(UploadTable2[Occupational Category])-B16</f>
        <v>0</v>
      </c>
      <c r="C17" s="152" t="str">
        <f>IFERROR(IF(ValidationTable5[[#This Row],[Count / Value]]/SUM($B$16:$B$17)&lt;=0.5, "There are "&amp;ValidationTable5[[#This Row],[Count / Value]]&amp;" "&amp;ValidationTable5[[#This Row],[Category]]&amp;" in this file", "More than 50% of your employees are managers. Please double check manager information"),"")</f>
        <v/>
      </c>
    </row>
    <row r="18" spans="1:3" x14ac:dyDescent="0.25">
      <c r="A18" s="152" t="s">
        <v>2161</v>
      </c>
      <c r="B18" s="151">
        <f>COUNTIF(UploadTable2[Graduate / Apprentice],"G")</f>
        <v>0</v>
      </c>
      <c r="C18" s="152" t="str">
        <f>IFERROR(IF(ValidationTable5[[#This Row],[Count / Value]]/MAX($B$6:$B$10)&lt;=0.5, "There are "&amp;ValidationTable5[[#This Row],[Count / Value]]&amp;" "&amp;ValidationTable5[[#This Row],[Category]]&amp;" in this file", "More than 50% of your employees are graduates. Please double check graduate information"),"")</f>
        <v/>
      </c>
    </row>
    <row r="19" spans="1:3" x14ac:dyDescent="0.25">
      <c r="A19" s="152" t="s">
        <v>2162</v>
      </c>
      <c r="B19" s="151">
        <f>COUNTIF(UploadTable2[Graduate / Apprentice],"A")</f>
        <v>0</v>
      </c>
      <c r="C19" s="152" t="str">
        <f>IFERROR(IF(ValidationTable5[[#This Row],[Count / Value]]/MAX($B$6:$B$10)&lt;=0.5, "There are "&amp;ValidationTable5[[#This Row],[Count / Value]]&amp;" "&amp;ValidationTable5[[#This Row],[Category]]&amp;" in this file", "More than 50% of your employees are graduates. Please double check graduate information"),"")</f>
        <v/>
      </c>
    </row>
    <row r="20" spans="1:3" x14ac:dyDescent="0.25">
      <c r="A20" s="152" t="s">
        <v>2163</v>
      </c>
      <c r="B20" s="151">
        <f>IFERROR(AVERAGE(UploadTable2[Total Remuneration]),"")</f>
        <v>0</v>
      </c>
      <c r="C20" s="152" t="str">
        <f>IFERROR( ValidationTable5[[#This Row],[Category]]&amp; " Remuneration is $"&amp;ValidationTable5[[#This Row],[Count / Value]],"")</f>
        <v>Average Total Remuneration Remuneration is $0</v>
      </c>
    </row>
    <row r="21" spans="1:3" x14ac:dyDescent="0.25">
      <c r="A21" s="152" t="s">
        <v>2164</v>
      </c>
      <c r="B21" s="151" t="str">
        <f>IFERROR(AVERAGEIF(UploadTable2[Full-time / Part-time],"FT",UploadTable2[Total Remuneration]),"")</f>
        <v/>
      </c>
      <c r="C21" s="152" t="str">
        <f>IFERROR("Average "&amp;ValidationTable5[[#This Row],[Category]]&amp; " Remuneration is $"&amp;ValidationTable5[[#This Row],[Count / Value]],"")</f>
        <v>Average Full-time Remuneration is $</v>
      </c>
    </row>
    <row r="22" spans="1:3" x14ac:dyDescent="0.25">
      <c r="A22" s="152" t="s">
        <v>2165</v>
      </c>
      <c r="B22" s="151" t="str">
        <f>IFERROR(AVERAGEIF(UploadTable2[Full-time / Part-time],"PT",UploadTable2[Total Remuneration]),"")</f>
        <v/>
      </c>
      <c r="C22" s="152" t="str">
        <f>IFERROR(IF(ValidationTable5[[#This Row],[Count / Value]]/$B$21 &gt;= 0.6, "Average "&amp;ValidationTable5[[#This Row],[Category]]&amp; " Remuneration is $"&amp;ValidationTable5[[#This Row],[Count / Value]], "Please check that Part Time Remuneration has been annualised"),"")</f>
        <v/>
      </c>
    </row>
    <row r="23" spans="1:3" x14ac:dyDescent="0.25">
      <c r="A23" s="152" t="s">
        <v>2136</v>
      </c>
      <c r="B23" s="151" t="str">
        <f>IFERROR(AVERAGEIF(UploadTable2[Full-time / Part-time],"CE",UploadTable2[Total Remuneration]),"")</f>
        <v/>
      </c>
      <c r="C23" s="152" t="str">
        <f>IFERROR(IF(ValidationTable5[[#This Row],[Count / Value]]/$B$21 &gt;= 0.6, "Average "&amp;ValidationTable5[[#This Row],[Category]]&amp; " Remuneration is $"&amp;ValidationTable5[[#This Row],[Count / Value]], "Please check that Casual Remuneration has been annualised"),"")</f>
        <v/>
      </c>
    </row>
    <row r="24" spans="1:3" x14ac:dyDescent="0.25">
      <c r="A24" s="150"/>
      <c r="B24" s="154"/>
      <c r="C24" s="150"/>
    </row>
    <row r="25" spans="1:3" x14ac:dyDescent="0.25">
      <c r="A25" s="115" t="str">
        <f>"Average OTE hours per "&amp;Explanation!G5</f>
        <v>Average OTE hours per Fortnight</v>
      </c>
      <c r="C25" s="150"/>
    </row>
    <row r="26" spans="1:3" x14ac:dyDescent="0.25">
      <c r="A26" s="114" t="s">
        <v>82</v>
      </c>
      <c r="B26" s="154">
        <f>AVERAGE(IF(UploadTable2[Full-time / Part-time]="FT", UploadTable2[Ordinary Hours]))</f>
        <v>0</v>
      </c>
      <c r="C26" s="150" t="str">
        <f>IF(ValidationTable5[[#This Row],[Count / Value]]&gt;2*FTEHours, "Average OTE hours for full timers are more than twice the nominated standard hours. Please check the OTE hours entered for full time employees","")</f>
        <v/>
      </c>
    </row>
    <row r="27" spans="1:3" x14ac:dyDescent="0.25">
      <c r="A27" s="114" t="s">
        <v>83</v>
      </c>
      <c r="B27" s="154">
        <f>AVERAGE(IF(UploadTable2[Full-time / Part-time]="PT", UploadTable2[Ordinary Hours]))</f>
        <v>0</v>
      </c>
      <c r="C27" s="150" t="str">
        <f>IF(ValidationTable5[[#This Row],[Count / Value]]&gt;B26, "Average OTE hours for part timers is greater than Average OTE hours for full timers. Please check the OTE hours entered for part time employees","")</f>
        <v/>
      </c>
    </row>
    <row r="28" spans="1:3" x14ac:dyDescent="0.25">
      <c r="A28" s="114" t="s">
        <v>84</v>
      </c>
      <c r="B28" s="154">
        <f>AVERAGE(IF(UploadTable2[Full-time / Part-time]="CE",  UploadTable2[Ordinary Hours]))</f>
        <v>0</v>
      </c>
      <c r="C28" s="150" t="str">
        <f>IF(ValidationTable5[[#This Row],[Count / Value]]&gt;2*FTEHours, "Average OTE hours for casuals are more than twice the nominated standard hours. Please check the OTE hours entered for casual employees","")</f>
        <v/>
      </c>
    </row>
    <row r="29" spans="1:3" x14ac:dyDescent="0.25">
      <c r="A29" s="150"/>
      <c r="B29" s="154"/>
      <c r="C29" s="150"/>
    </row>
    <row r="30" spans="1:3" x14ac:dyDescent="0.25">
      <c r="A30" s="150" t="s">
        <v>85</v>
      </c>
      <c r="B30" s="154"/>
      <c r="C30" s="150"/>
    </row>
    <row r="31" spans="1:3" x14ac:dyDescent="0.25">
      <c r="A31" s="114" t="s">
        <v>82</v>
      </c>
      <c r="B31" s="154">
        <f>AVERAGE(IF(UploadTable2[Full-time / Part-time]="FT", UploadTable2[OTE (Paid)]+UploadTable2[OTE (Fixed)]))</f>
        <v>0</v>
      </c>
      <c r="C31" s="150"/>
    </row>
    <row r="32" spans="1:3" x14ac:dyDescent="0.25">
      <c r="A32" s="114" t="s">
        <v>83</v>
      </c>
      <c r="B32" s="154">
        <f>AVERAGE(IF(UploadTable2[Full-time / Part-time]="PT", UploadTable2[OTE (Paid)]+UploadTable2[OTE (Fixed)]))</f>
        <v>0</v>
      </c>
      <c r="C32" s="150" t="str">
        <f>IF(ValidationTable5[[#This Row],[Count / Value]]&gt;B31, "Average OTE earnings for part timers is greater than Average OTE earnings for full timers. Please check the OTE amounts entered for part time employees","")</f>
        <v/>
      </c>
    </row>
    <row r="33" spans="1:3" x14ac:dyDescent="0.25">
      <c r="A33" s="114" t="s">
        <v>84</v>
      </c>
      <c r="B33" s="154">
        <f>AVERAGE(IF(UploadTable2[Full-time / Part-time]="CE",  UploadTable2[OTE (Paid)]+UploadTable2[OTE (Fixed)]))</f>
        <v>0</v>
      </c>
      <c r="C33" s="150"/>
    </row>
    <row r="34" spans="1:3" x14ac:dyDescent="0.25">
      <c r="A34" s="150"/>
      <c r="B34" s="154"/>
      <c r="C34" s="150"/>
    </row>
    <row r="35" spans="1:3" hidden="1" x14ac:dyDescent="0.25"/>
    <row r="36" spans="1:3" hidden="1" x14ac:dyDescent="0.25"/>
  </sheetData>
  <mergeCells count="1">
    <mergeCell ref="A1:C1"/>
  </mergeCells>
  <conditionalFormatting sqref="B3">
    <cfRule type="expression" dxfId="75" priority="7">
      <formula>OR(NOT(_xlfn.ISFORMULA($B$3)),ISBLANK($B$3))</formula>
    </cfRule>
  </conditionalFormatting>
  <conditionalFormatting sqref="B6:B10">
    <cfRule type="expression" dxfId="74" priority="5">
      <formula>OR(NOT(_xlfn.ISFORMULA($B$6)),ISBLANK($B$6))</formula>
    </cfRule>
  </conditionalFormatting>
  <conditionalFormatting sqref="B13:B24">
    <cfRule type="expression" dxfId="73" priority="4">
      <formula>OR(NOT(_xlfn.ISFORMULA($B$13)),ISBLANK($B$13))</formula>
    </cfRule>
  </conditionalFormatting>
  <conditionalFormatting sqref="B26:B28">
    <cfRule type="expression" dxfId="72" priority="3">
      <formula>OR(NOT(_xlfn.ISFORMULA($B$26)),ISBLANK($B$26))</formula>
    </cfRule>
  </conditionalFormatting>
  <conditionalFormatting sqref="B31:B33">
    <cfRule type="expression" dxfId="71" priority="2">
      <formula>OR(NOT(_xlfn.ISFORMULA($B$31)),ISBLANK($B$31))</formula>
    </cfRule>
  </conditionalFormatting>
  <conditionalFormatting sqref="C6:C23">
    <cfRule type="expression" dxfId="70" priority="1">
      <formula>OR(NOT(_xlfn.ISFORMULA($C$6)),ISBLANK($C$6))</formula>
    </cfRule>
  </conditionalFormatting>
  <dataValidations count="23">
    <dataValidation type="custom" allowBlank="1" showInputMessage="1" showErrorMessage="1" sqref="B3">
      <formula1>"Formulatext(B3)&lt;&gt;'Validation-hidden'!B3"</formula1>
    </dataValidation>
    <dataValidation type="custom" allowBlank="1" showInputMessage="1" showErrorMessage="1" sqref="B6">
      <formula1>"Formulatext(B6)&lt;&gt;'Validation-hidden'!B6"</formula1>
    </dataValidation>
    <dataValidation type="custom" allowBlank="1" showInputMessage="1" showErrorMessage="1" sqref="B7">
      <formula1>"Formulatext(B7)&lt;&gt;'Validation-hidden'!B7"</formula1>
    </dataValidation>
    <dataValidation type="custom" allowBlank="1" showInputMessage="1" showErrorMessage="1" sqref="B8">
      <formula1>"Formulatext(B8)&lt;&gt;'Validation-hidden'!B8"</formula1>
    </dataValidation>
    <dataValidation type="custom" allowBlank="1" showInputMessage="1" showErrorMessage="1" sqref="B9">
      <formula1>"Formulatext(B9)&lt;&gt;'Validation-hidden'!B9"</formula1>
    </dataValidation>
    <dataValidation type="custom" allowBlank="1" showInputMessage="1" showErrorMessage="1" sqref="B10">
      <formula1>"Formulatext(B10)&lt;&gt;'Validation-hidden'!B10"</formula1>
    </dataValidation>
    <dataValidation type="custom" allowBlank="1" showInputMessage="1" showErrorMessage="1" sqref="B13">
      <formula1>"Formulatext(B13)&lt;&gt;'Validation-hidden'!B13"</formula1>
    </dataValidation>
    <dataValidation type="custom" allowBlank="1" showInputMessage="1" showErrorMessage="1" sqref="B14">
      <formula1>"Formulatext(B14)&lt;&gt;'Validation-hidden'!B14"</formula1>
    </dataValidation>
    <dataValidation type="custom" allowBlank="1" showInputMessage="1" showErrorMessage="1" sqref="B15">
      <formula1>"Formulatext(B15)&lt;&gt;'Validation-hidden'!B15"</formula1>
    </dataValidation>
    <dataValidation type="custom" allowBlank="1" showInputMessage="1" showErrorMessage="1" sqref="B16">
      <formula1>"Formulatext(B16)&lt;&gt;'Validation-hidden'!B16"</formula1>
    </dataValidation>
    <dataValidation type="custom" allowBlank="1" showInputMessage="1" showErrorMessage="1" sqref="B17">
      <formula1>"Formulatext(B17)&lt;&gt;'Validation-hidden'!B17"</formula1>
    </dataValidation>
    <dataValidation type="custom" allowBlank="1" showInputMessage="1" showErrorMessage="1" sqref="B18">
      <formula1>"Formulatext(B18)&lt;&gt;'Validation-hidden'!B18"</formula1>
    </dataValidation>
    <dataValidation type="custom" allowBlank="1" showInputMessage="1" showErrorMessage="1" sqref="B19">
      <formula1>"Formulatext(B19)&lt;&gt;'Validation-hidden'!B19"</formula1>
    </dataValidation>
    <dataValidation type="custom" allowBlank="1" showInputMessage="1" showErrorMessage="1" sqref="B20">
      <formula1>"Formulatext(B20)&lt;&gt;'Validation-hidden'!B20"</formula1>
    </dataValidation>
    <dataValidation type="custom" allowBlank="1" showInputMessage="1" showErrorMessage="1" sqref="B21">
      <formula1>"Formulatext(B21)&lt;&gt;'Validation-hidden'!B21"</formula1>
    </dataValidation>
    <dataValidation type="custom" allowBlank="1" showInputMessage="1" showErrorMessage="1" sqref="B22">
      <formula1>"Formulatext(B22)&lt;&gt;'Validation-hidden'!B22"</formula1>
    </dataValidation>
    <dataValidation type="custom" allowBlank="1" showInputMessage="1" showErrorMessage="1" sqref="B23">
      <formula1>"Formulatext(B23)&lt;&gt;'Validation-hidden'!B23"</formula1>
    </dataValidation>
    <dataValidation type="custom" allowBlank="1" showInputMessage="1" showErrorMessage="1" sqref="B26">
      <formula1>"Formulatext(B26)&lt;&gt;'Validation-hidden'!B26"</formula1>
    </dataValidation>
    <dataValidation type="custom" allowBlank="1" showInputMessage="1" showErrorMessage="1" sqref="B27">
      <formula1>"formulatext(B27)&lt;&gt;'Validation-hidden'!B27"</formula1>
    </dataValidation>
    <dataValidation type="custom" allowBlank="1" showInputMessage="1" showErrorMessage="1" sqref="B28">
      <formula1>"formulatext(B28)&lt;&gt;'Validation-hidden'!B28"</formula1>
    </dataValidation>
    <dataValidation type="custom" allowBlank="1" showInputMessage="1" showErrorMessage="1" sqref="B31">
      <formula1>"formulatext(B31)&lt;&gt;'Validation-hidden'!B31"</formula1>
    </dataValidation>
    <dataValidation type="custom" allowBlank="1" showInputMessage="1" showErrorMessage="1" sqref="B32">
      <formula1>"formulatext(B32)&lt;&gt;'Validation-hidden'!B32"</formula1>
    </dataValidation>
    <dataValidation type="custom" allowBlank="1" showInputMessage="1" showErrorMessage="1" sqref="B33">
      <formula1>"formulatext(B33)&lt;&gt;'Validation-hidden'!B33"</formula1>
    </dataValidation>
  </dataValidations>
  <pageMargins left="0.7" right="0.7" top="0.75" bottom="0.75" header="0.3" footer="0.3"/>
  <pageSetup paperSize="9" orientation="portrait" r:id="rId1"/>
  <ignoredErrors>
    <ignoredError sqref="C6:C7 B3:B33 C8:C10 C11:C23"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custom" allowBlank="1" showInputMessage="1" showErrorMessage="1">
          <x14:formula1>
            <xm:f>_xlfn.FORMULATEXT('Validation-hidden'!C6)</xm:f>
          </x14:formula1>
          <xm:sqref>C13:C23 C6:C10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B3"/>
  <sheetViews>
    <sheetView topLeftCell="H1" workbookViewId="0">
      <selection activeCell="B3" sqref="B3"/>
    </sheetView>
  </sheetViews>
  <sheetFormatPr defaultColWidth="0" defaultRowHeight="15" x14ac:dyDescent="0.25"/>
  <cols>
    <col min="1" max="2" width="12.85546875" style="173" bestFit="1" customWidth="1"/>
    <col min="3" max="3" width="15.28515625" style="173" customWidth="1"/>
    <col min="4" max="4" width="12.5703125" style="173" bestFit="1" customWidth="1"/>
    <col min="5" max="5" width="11.85546875" style="173" bestFit="1" customWidth="1"/>
    <col min="6" max="6" width="11.28515625" style="173" bestFit="1" customWidth="1"/>
    <col min="7" max="7" width="13.5703125" style="173" bestFit="1" customWidth="1"/>
    <col min="8" max="9" width="13" style="173" bestFit="1" customWidth="1"/>
    <col min="10" max="10" width="11.140625" style="177" bestFit="1" customWidth="1"/>
    <col min="11" max="11" width="12.85546875" style="173" bestFit="1" customWidth="1"/>
    <col min="12" max="13" width="11.85546875" style="223" bestFit="1" customWidth="1"/>
    <col min="14" max="14" width="12.28515625" style="173" bestFit="1" customWidth="1"/>
    <col min="15" max="15" width="12.42578125" style="175" customWidth="1"/>
    <col min="16" max="16" width="10.5703125" style="176" bestFit="1" customWidth="1"/>
    <col min="17" max="17" width="14.85546875" style="176" bestFit="1" customWidth="1"/>
    <col min="18" max="19" width="9.85546875" style="176" bestFit="1" customWidth="1"/>
    <col min="20" max="20" width="10.85546875" style="176" bestFit="1" customWidth="1"/>
    <col min="21" max="21" width="13.28515625" style="176" bestFit="1" customWidth="1"/>
    <col min="22" max="22" width="12" style="176" bestFit="1" customWidth="1"/>
    <col min="23" max="23" width="10.85546875" style="176" bestFit="1" customWidth="1"/>
    <col min="24" max="24" width="14.85546875" style="168" bestFit="1" customWidth="1"/>
    <col min="25" max="25" width="12" style="168" bestFit="1" customWidth="1"/>
    <col min="26" max="26" width="16.85546875" style="168" bestFit="1" customWidth="1"/>
    <col min="27" max="27" width="13.140625" style="168" customWidth="1"/>
    <col min="28" max="28" width="12.85546875" style="168" customWidth="1"/>
    <col min="29" max="16384" width="0" style="163" hidden="1"/>
  </cols>
  <sheetData>
    <row r="1" spans="1:28" s="162" customFormat="1" ht="16.5" thickBot="1" x14ac:dyDescent="0.25">
      <c r="A1" s="169"/>
      <c r="B1" s="170"/>
      <c r="C1" s="171"/>
      <c r="D1" s="170"/>
      <c r="E1" s="170"/>
      <c r="F1" s="170"/>
      <c r="G1" s="170"/>
      <c r="H1" s="170"/>
      <c r="I1" s="170"/>
      <c r="J1" s="172"/>
      <c r="K1" s="171"/>
      <c r="L1" s="173"/>
      <c r="M1" s="173"/>
      <c r="N1" s="173"/>
      <c r="O1" s="174"/>
      <c r="P1" s="156"/>
      <c r="Q1" s="156"/>
      <c r="R1" s="250" t="str">
        <f>" Total actual amounts paid in 12 mths to "&amp;TEXT(SnapshotDate,"dd-mmm-yyyy")</f>
        <v xml:space="preserve"> Total actual amounts paid in 12 mths to 31-Mar-2020</v>
      </c>
      <c r="S1" s="251"/>
      <c r="T1" s="251"/>
      <c r="U1" s="251"/>
      <c r="V1" s="251"/>
      <c r="W1" s="252"/>
      <c r="X1" s="253" t="s">
        <v>2179</v>
      </c>
      <c r="Y1" s="254"/>
      <c r="Z1" s="254"/>
      <c r="AA1" s="254"/>
      <c r="AB1" s="255"/>
    </row>
    <row r="2" spans="1:28" ht="38.25" x14ac:dyDescent="0.25">
      <c r="A2" s="213" t="s">
        <v>14</v>
      </c>
      <c r="B2" s="213" t="s">
        <v>19</v>
      </c>
      <c r="C2" s="213" t="s">
        <v>72</v>
      </c>
      <c r="D2" s="213" t="s">
        <v>25</v>
      </c>
      <c r="E2" s="213" t="s">
        <v>30</v>
      </c>
      <c r="F2" s="213" t="s">
        <v>32</v>
      </c>
      <c r="G2" s="213" t="s">
        <v>35</v>
      </c>
      <c r="H2" s="213" t="s">
        <v>38</v>
      </c>
      <c r="I2" s="213" t="s">
        <v>41</v>
      </c>
      <c r="J2" s="214" t="s">
        <v>44</v>
      </c>
      <c r="K2" s="213" t="s">
        <v>45</v>
      </c>
      <c r="L2" s="213" t="s">
        <v>46</v>
      </c>
      <c r="M2" s="213" t="s">
        <v>48</v>
      </c>
      <c r="N2" s="213" t="s">
        <v>50</v>
      </c>
      <c r="O2" s="213" t="s">
        <v>52</v>
      </c>
      <c r="P2" s="215" t="s">
        <v>54</v>
      </c>
      <c r="Q2" s="215" t="s">
        <v>57</v>
      </c>
      <c r="R2" s="215" t="s">
        <v>58</v>
      </c>
      <c r="S2" s="215" t="s">
        <v>59</v>
      </c>
      <c r="T2" s="215" t="s">
        <v>60</v>
      </c>
      <c r="U2" s="215" t="s">
        <v>61</v>
      </c>
      <c r="V2" s="215" t="s">
        <v>73</v>
      </c>
      <c r="W2" s="215" t="s">
        <v>74</v>
      </c>
      <c r="X2" s="167" t="s">
        <v>64</v>
      </c>
      <c r="Y2" s="167" t="s">
        <v>75</v>
      </c>
      <c r="Z2" s="167" t="s">
        <v>76</v>
      </c>
      <c r="AA2" s="167" t="s">
        <v>68</v>
      </c>
      <c r="AB2" s="167" t="s">
        <v>69</v>
      </c>
    </row>
    <row r="3" spans="1:28" s="182" customFormat="1" ht="16.5" customHeight="1" x14ac:dyDescent="0.25">
      <c r="A3" s="216"/>
      <c r="B3" s="178"/>
      <c r="C3" s="155"/>
      <c r="D3" s="155"/>
      <c r="E3" s="178"/>
      <c r="F3" s="153"/>
      <c r="G3" s="159"/>
      <c r="H3" s="159"/>
      <c r="I3" s="153"/>
      <c r="J3" s="183"/>
      <c r="K3" s="178"/>
      <c r="L3" s="222"/>
      <c r="M3" s="222"/>
      <c r="N3" s="153"/>
      <c r="O3" s="179"/>
      <c r="P3" s="180"/>
      <c r="Q3" s="180"/>
      <c r="R3" s="181"/>
      <c r="S3" s="180"/>
      <c r="T3" s="156"/>
      <c r="U3" s="156"/>
      <c r="V3" s="180"/>
      <c r="W3" s="180"/>
      <c r="X3" s="164">
        <f>IF(UploadTable2[[#This Row],[Ordinary Hours]]=0,0,FTEHours*(UploadTable2[[#This Row],[Base Salary (Paid)]])/(UploadTable2[[#This Row],[Ordinary Hours]]*MIN((SnapshotDate-UploadTable2[[#This Row],[Employee Start Date]]+1)/365.25,1))+UploadTable2[[#This Row],[Base Salary (Fixed)]])</f>
        <v>0</v>
      </c>
      <c r="Y3" s="164">
        <f>IF(UploadTable2[[#This Row],[Ordinary Hours]]=0,0,FTEHours*(UploadTable2[[#This Row],[OTE (Paid)]])/(UploadTable2[[#This Row],[Ordinary Hours]]*MIN((SnapshotDate-UploadTable2[[#This Row],[Employee Start Date]]+1)/365.25,1))+UploadTable2[[#This Row],[OTE (Fixed)]])</f>
        <v>0</v>
      </c>
      <c r="Z3" s="165">
        <f>IF(OR(UploadTable2[[#This Row],[Ordinary Hours]]=0,UploadTable2[[#This Row],[OTE (Paid)]]+UploadTable2[[#This Row],[OTE (Fixed)]]=0),0,(UploadTable2[[#This Row],[OTE (Paid)]]/(UploadTable2[[#This Row],[OTE (Paid)]]+UploadTable2[[#This Row],[OTE (Fixed)]]))*UploadTable2[[#This Row],[Super (Fixed)]]*(FTEHours /(UploadTable2[[#This Row],[Ordinary Hours]]*MIN((Explanation!$D$3-UploadTable2[[#This Row],[Employee Start Date]]+1)/365.25,1)))+(UploadTable2[[#This Row],[OTE (Fixed)]]/(UploadTable2[[#This Row],[OTE (Paid)]]+UploadTable2[[#This Row],[OTE (Fixed)]]))*UploadTable2[[#This Row],[Super (Fixed)]])</f>
        <v>0</v>
      </c>
      <c r="AA3" s="165">
        <f>UploadTable2[[#This Row],[Allowances (Fixed)]]+UploadTable2[[#This Row],[Fringe Benefits]]+UploadTable2[[#This Row],[ESS]]+UploadTable2[[#This Row],[OTE (Fixed)]]</f>
        <v>0</v>
      </c>
      <c r="AB3" s="165">
        <f>UploadTable2[[#This Row],[OTE (Annual)]]+UploadTable2[[#This Row],[Superannuation (Annual)]]+UploadTable2[[#This Row],[Fixed Remuneration]]</f>
        <v>0</v>
      </c>
    </row>
  </sheetData>
  <sheetProtection insertRows="0" sort="0" autoFilter="0"/>
  <protectedRanges>
    <protectedRange sqref="E2 AA3:AB3 A3:K3" name="Range1"/>
  </protectedRanges>
  <mergeCells count="2">
    <mergeCell ref="R1:W1"/>
    <mergeCell ref="X1:AB1"/>
  </mergeCells>
  <conditionalFormatting sqref="B3">
    <cfRule type="expression" dxfId="64" priority="54">
      <formula>OR(NOT(ISNUMBER(B3)),ISBLANK(B3))</formula>
    </cfRule>
  </conditionalFormatting>
  <conditionalFormatting sqref="D3">
    <cfRule type="expression" dxfId="63" priority="52">
      <formula>AND(COUNTA(D2)&gt;0,COUNTA(E2)=0)</formula>
    </cfRule>
  </conditionalFormatting>
  <conditionalFormatting sqref="P3">
    <cfRule type="expression" dxfId="62" priority="44">
      <formula>OR(NOT(ISNUMBER(P3)),P3&lt;0,ISBLANK(P3))</formula>
    </cfRule>
  </conditionalFormatting>
  <conditionalFormatting sqref="Q3">
    <cfRule type="expression" dxfId="61" priority="43">
      <formula>OR(NOT(ISNUMBER(Q3)),Q3&lt;0,ISBLANK(Q3))</formula>
    </cfRule>
  </conditionalFormatting>
  <conditionalFormatting sqref="R3">
    <cfRule type="expression" dxfId="60" priority="42">
      <formula>OR(NOT(ISNUMBER(R3)),R3&lt;0,ISBLANK(R3))</formula>
    </cfRule>
  </conditionalFormatting>
  <conditionalFormatting sqref="S3">
    <cfRule type="expression" dxfId="59" priority="41">
      <formula>OR(NOT(ISNUMBER(S3)),S3&lt;0,ISBLANK(S3))</formula>
    </cfRule>
  </conditionalFormatting>
  <conditionalFormatting sqref="T3">
    <cfRule type="expression" dxfId="58" priority="40">
      <formula>OR(NOT(ISNUMBER(T3)),T3&lt;0,ISBLANK(T3))</formula>
    </cfRule>
  </conditionalFormatting>
  <conditionalFormatting sqref="U3">
    <cfRule type="expression" dxfId="57" priority="39">
      <formula>OR(NOT(ISNUMBER(U3)),U3&lt;0,ISBLANK(U3))</formula>
    </cfRule>
  </conditionalFormatting>
  <conditionalFormatting sqref="V3">
    <cfRule type="expression" dxfId="56" priority="38">
      <formula>OR(NOT(ISNUMBER(V3)),V3&lt;0,ISBLANK(V3))</formula>
    </cfRule>
  </conditionalFormatting>
  <conditionalFormatting sqref="W3">
    <cfRule type="expression" dxfId="55" priority="37">
      <formula>OR(NOT(ISNUMBER(W3)),W3&lt;0,ISBLANK(W3))</formula>
    </cfRule>
  </conditionalFormatting>
  <conditionalFormatting sqref="O3">
    <cfRule type="expression" dxfId="54" priority="22">
      <formula>OR(O3&gt;=DATEVALUE("30/6/2020"),O3&lt;DATEVALUE("01/01/1949"),ISBLANK(O3))</formula>
    </cfRule>
  </conditionalFormatting>
  <conditionalFormatting sqref="X3">
    <cfRule type="expression" dxfId="53" priority="18">
      <formula>IF(ISERROR(_xlfn.FORMULATEXT(X3)),ISERROR(_xlfn.FORMULATEXT(X3)), _xlfn.FORMULATEXT(X3)&lt;&gt;base_salary_formula)</formula>
    </cfRule>
  </conditionalFormatting>
  <conditionalFormatting sqref="Y3">
    <cfRule type="expression" dxfId="52" priority="17">
      <formula>IF(ISERROR(_xlfn.FORMULATEXT(Y3)),ISERROR(_xlfn.FORMULATEXT(Y3)),_xlfn.FORMULATEXT(Y3)&lt;&gt;OTE_Annual_Formula)</formula>
    </cfRule>
  </conditionalFormatting>
  <conditionalFormatting sqref="Z3">
    <cfRule type="expression" dxfId="51" priority="16">
      <formula>IF(ISERROR(_xlfn.FORMULATEXT(Z3)),ISERROR(_xlfn.FORMULATEXT(Z3)), _xlfn.FORMULATEXT(Z3)&lt;&gt;Superannuation_Annual_Formula)</formula>
    </cfRule>
  </conditionalFormatting>
  <conditionalFormatting sqref="AA3">
    <cfRule type="expression" dxfId="50" priority="15">
      <formula>IF(ISERROR(_xlfn.FORMULATEXT(AA3)),ISERROR(_xlfn.FORMULATEXT(AA3)), _xlfn.FORMULATEXT(AA3)&lt;&gt;Fixed_Remuneration_Formula)</formula>
    </cfRule>
  </conditionalFormatting>
  <conditionalFormatting sqref="AB3">
    <cfRule type="expression" dxfId="49" priority="14">
      <formula>IF(ISERROR(_xlfn.FORMULATEXT(AB3)),ISERROR(_xlfn.FORMULATEXT(AB3)), _xlfn.FORMULATEXT(AB3)&lt;&gt;Total_Remuneration_Formula)</formula>
    </cfRule>
  </conditionalFormatting>
  <conditionalFormatting sqref="E3">
    <cfRule type="expression" dxfId="48" priority="2">
      <formula>IF(OR(AND(D3="CEO",E3&lt;&gt;0),AND(D3&lt;&gt;"CEO",AND(E3=0,NOT(ISBLANK(E3))))),TRUE,FALSE)</formula>
    </cfRule>
    <cfRule type="expression" dxfId="47" priority="3">
      <formula>IF(AND(COUNTBLANK(E3)=1,COUNTBLANK(D3)=0),TRUE,FALSE)</formula>
    </cfRule>
  </conditionalFormatting>
  <dataValidations xWindow="186" yWindow="347" count="21">
    <dataValidation type="whole" showInputMessage="1" showErrorMessage="1" errorTitle="Invalid entry" error="Please enter a numeric value of 11 characters without spaces" promptTitle="Employing ABN" prompt="Indicate employing ABN in ########### format - i.e. 11 digits without any spaces." sqref="B3:B1048576">
      <formula1>10000000000</formula1>
      <formula2>99999999999</formula2>
    </dataValidation>
    <dataValidation type="list" showInputMessage="1" showErrorMessage="1" errorTitle="Invalid entry" error="Please select valid option from the drop down" promptTitle="Employee's gender" prompt="Indicate employee's gender: _x000a_  F - Female_x000a_  M - Male_x000a_  X - Non-Binary Gender_x000a__x000a_Gender X refers to any person who does not exclusively identify as either female or male." sqref="F3:F1048576">
      <formula1>Gender</formula1>
    </dataValidation>
    <dataValidation type="list" showInputMessage="1" showErrorMessage="1" errorTitle="Invalid entry" error="Please select valid option from the drop down" promptTitle="Full-time, Part-time or Casual" prompt="Indicate employee's status: _x000a_  FT - Full-time employees_x000a_  PT - Part-time employees_x000a_  CE - Casual employees" sqref="H3:H1048576">
      <formula1>FTE</formula1>
    </dataValidation>
    <dataValidation type="list" showInputMessage="1" showErrorMessage="1" errorTitle="Invalid entry" error="Please select valid option from the drop down" promptTitle="Employment tpe" prompt="Indicate type of employment arrangement with the employee:_x000a__x000a_  Permanent - permanent/ongoing employees_x000a_  Contract - contract (fixed term) employees or_x000a_  Casual - casual employees." sqref="I3:I1048576">
      <formula1>Perm_Contract_Cas</formula1>
    </dataValidation>
    <dataValidation type="list" allowBlank="1" showInputMessage="1" showErrorMessage="1" errorTitle="Invalid entry" error="Please select valid option from the drop down" promptTitle="Manager Category" prompt="Indicate the level of seniority of the manager employee:_x000a_  CEO - CEO or equivalent_x000a_  KMP - Key Management Personnel_x000a_  KMP/HOB - Head of Business who is also a KMP_x000a_  HOB - Head of Business_x000a_  GM - Other executives_x000a_  SM - Senior manager_x000a_  OM - Other manager" sqref="D3:D1048576">
      <formula1>ManagerCategories</formula1>
    </dataValidation>
    <dataValidation type="list" allowBlank="1" showInputMessage="1" showErrorMessage="1" errorTitle="Invalid entry" error="Please select valid option from the drop down" promptTitle="Graduate or Apprentice" prompt="Indicate if the employee is a:_x000a_G - Graduate (only for employees who are part of a formal graduate program)_x000a_A - Apprentice (not trainees)_x000a__x000a_The cell should be left blank for other types of employees." sqref="G3:G1048576">
      <formula1>GraduateApprentice</formula1>
    </dataValidation>
    <dataValidation type="list" allowBlank="1" showInputMessage="1" showErrorMessage="1" errorTitle="Invalid entry" error="Please select valid option from the drop down" promptTitle="Reporting level to CEO" prompt="Indicate reporting level to CEO or equivalent. Only required for Manager employee categories._x000a__x000a_An integer value from +1 to -15 is allowed." sqref="E3:E1048576">
      <formula1>Levels</formula1>
    </dataValidation>
    <dataValidation type="whole" allowBlank="1" showInputMessage="1" showErrorMessage="1" promptTitle="Office Postcode (####)" prompt="Indicate postcode of employee's primary place of work location (e.g. office, retail store, or warehouse)." sqref="K3:K1048576">
      <formula1>800</formula1>
      <formula2>7999</formula2>
    </dataValidation>
    <dataValidation type="custom" allowBlank="1" showInputMessage="1" showErrorMessage="1" errorTitle="Calculated Field" error="Please do not change this field. This is a pre-calculated field. " promptTitle="Calculated Field" prompt="Base Salary (Paid) pro rata payment based on the employee's ordinary hours of work and commencement date if employee started within 12 months before snapshot date + Base Salary (Fixed) remuneration" sqref="X3:X1048576">
      <formula1>"Formulatext(X3)&lt;&gt;'Upload-hidden'!AC3"</formula1>
    </dataValidation>
    <dataValidation type="custom" allowBlank="1" showInputMessage="1" showErrorMessage="1" error="Please do not change this field. This is a pre-calculated field. " promptTitle="Calculated Field" prompt="Annualised Ordinary Time Earnings OTE (Paid) pro rata payment based on the employee's ordinary hours of work and commencement date if employee started within 12 months before snapshot date + OTE (Fixed) remuneration" sqref="Y3:Y1048576">
      <formula1>"Formulatext(Y3)&lt;&gt;'Upload-hidden'!AD3"</formula1>
    </dataValidation>
    <dataValidation type="custom" allowBlank="1" showInputMessage="1" showErrorMessage="1" errorTitle="Calculated Field" error="The superannuation on pro rata OTE annualised (as per employee ordinary hours of work and commencement date if employee started within 12 months before snapshot date) + superannuation on OTE fixed payment" promptTitle="Calculated Field" prompt="The superannuation on pro rata OTE annualised (as per employee ordinary hours of work and commencement date if employee started within 12 months before snapshot date) + superannuation on OTE fixed payment" sqref="Z3:Z1048576">
      <formula1>"Formulatext(Z3)&lt;&gt;'Upload-hidden'!AE3"</formula1>
    </dataValidation>
    <dataValidation type="custom" allowBlank="1" showInputMessage="1" showErrorMessage="1" error="Fixed Payment = Allowances (Fixed) + Reportable Fringe Benefits + Employee Share Scheme Vested Shares" promptTitle="Calculated Field" prompt="Fixed Payment = Allowances (Fixed) + Reportable Fringe Benefits + Employee Share Scheme Vested Shares" sqref="AA3:AA1048576">
      <formula1>"formulatext(AA3)&lt;&gt;'Upload-hidden'!AF3"</formula1>
    </dataValidation>
    <dataValidation type="decimal" operator="greaterThanOrEqual" showInputMessage="1" showErrorMessage="1" error="This indicates the fringe benefits received by the employee on the STP file for the past 12 months up to the snapshot date. Must be atleast $0" promptTitle="Fringe Benefits" prompt="This indicates the fringe benefits received by the employee on the STP file for the past 12 months up to the snapshot date. Must be atleast $0" sqref="V3:V1048576">
      <formula1>0</formula1>
    </dataValidation>
    <dataValidation type="custom" allowBlank="1" showInputMessage="1" showErrorMessage="1" errorTitle="Calculated Field" error="Total Remuneration OTE Annualised + Superannuation Annualised + Fixed Remuneration " promptTitle="Calculated Field" prompt="Total Remuneration OTE Annualised + Superannuation Annualised + Fixed Remuneration " sqref="AB3:AB1048576">
      <formula1>"Formulatext(AB3)&lt;&gt;'Upload-hidden'!AG3"</formula1>
    </dataValidation>
    <dataValidation type="decimal" operator="greaterThanOrEqual" showInputMessage="1" showErrorMessage="1" error="This should indicate total vested income received by the employee from employee share schemes for the past 12 months up to the snapshot date. Must be atleast $0" promptTitle="ESS" prompt="Total vested income received by the employee from employee share schemes for the past 12 months up to the snapshot date" sqref="W3:W1048576">
      <formula1>0</formula1>
    </dataValidation>
    <dataValidation type="decimal" operator="greaterThanOrEqual" showInputMessage="1" showErrorMessage="1" error="This should be the total allowances paid to the employee on the STP file for the past 12 months upto the snapshot date. Must be atleast $0 " promptTitle="Allowances (Fixed)" prompt="The total allowances paid to the employee on the STP file for the past 12 months up to the snapshot date" sqref="U3:U1048576">
      <formula1>0</formula1>
    </dataValidation>
    <dataValidation type="decimal" showInputMessage="1" showErrorMessage="1" error="Thisis the total superannuation paid to the employee for the past 12 months on the STP file up to the nominated snapshot date. Must be atleast $0" promptTitle="Super (Fixed)" prompt="The total superannuation paid to the employee for the past 12 months up to the nominated snapshot date" sqref="T3:T1048576">
      <formula1>0</formula1>
      <formula2>25000</formula2>
    </dataValidation>
    <dataValidation type="decimal" operator="greaterThanOrEqual" showInputMessage="1" showErrorMessage="1" error="This should be portion of the Ordinary Time Earnings on the STP file paid on a fixed basis (not proportional to the full time ordinary hours of work) for the past 12 months up to the snapshot date. Must be at least $0" promptTitle="OTE(Fixed)" prompt="Portion of the Ordinary Time Earnings on the STP file paid on a fixed basis (not proportional to the full time ordinary hours of work) for the past 12 months up to the snapshot date" sqref="S3:S1048576">
      <formula1>0</formula1>
    </dataValidation>
    <dataValidation type="decimal" operator="greaterThanOrEqual" showInputMessage="1" showErrorMessage="1" error="This is should be Portion of the total Ordinary Time Earnings on the STP file made on a pro rata basis (proportional to the full time ordinary hours of work) for the past 12 months up to the snapshot date. Must be atleast $0" promptTitle="OTE(Paid)" prompt="Portion of the total Ordinary Time Earnings on the STP file made on a pro rata basis (proportional to the full time ordinary hours of work) for the past 12 months up to the snapshot date." sqref="R3:R1048576">
      <formula1>0</formula1>
    </dataValidation>
    <dataValidation type="decimal" operator="greaterThanOrEqual" showInputMessage="1" showErrorMessage="1" error="Base Salary determined on a fixed basis (not proportional to the full time ordinary hours of work). Must be atleast $0" promptTitle="Base Salary (Fixed)" prompt="Base Salary determined on a fixed basis (not proportional to the full time ordinary hours of work)" sqref="Q3:Q1048576">
      <formula1>0</formula1>
    </dataValidation>
    <dataValidation type="decimal" operator="greaterThanOrEqual" showInputMessage="1" showErrorMessage="1" error="Base Salary determined on a pro rata basis (proportional to the full time ordinary hours of work). Must be at least $0" promptTitle="Base Salary (Paid)" prompt="Base Salary determined on a pro rata basis (proportional to the full time ordinary hours of work)" sqref="P3:P1048576">
      <formula1>0</formula1>
    </dataValidation>
  </dataValidations>
  <pageMargins left="0.7" right="0.7" top="0.75" bottom="0.75" header="0.3" footer="0.3"/>
  <pageSetup paperSize="9" orientation="portrait" r:id="rId1"/>
  <ignoredErrors>
    <ignoredError sqref="A2:B2 C2:H2 X2:AB2 X3 Y3:AB3 H3:I3 L3:N3 J2:Q2 B3:C3 F3" listDataValidatio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46" id="{DAC0F2E8-3C62-4468-AA80-DBFF3B8DB822}">
            <xm:f>OR(NOT(ISNUMBER(N3)),N3&lt;=0,N3&gt;2*Explanation!$D$5,ISBLANK(N3))</xm:f>
            <x14:dxf>
              <fill>
                <patternFill>
                  <bgColor theme="5" tint="0.79998168889431442"/>
                </patternFill>
              </fill>
            </x14:dxf>
          </x14:cfRule>
          <xm:sqref>N3</xm:sqref>
        </x14:conditionalFormatting>
        <x14:conditionalFormatting xmlns:xm="http://schemas.microsoft.com/office/excel/2006/main">
          <x14:cfRule type="expression" priority="53" id="{E98BF81D-6DE3-492F-AF5E-D9809E7A5E9B}">
            <xm:f>OR(ISERROR(MATCH(C3,'3. Acceptable Values'!$I$3:$I$509,0)),ISBLANK(C3))</xm:f>
            <x14:dxf>
              <fill>
                <patternFill>
                  <bgColor theme="5" tint="0.79998168889431442"/>
                </patternFill>
              </fill>
            </x14:dxf>
          </x14:cfRule>
          <xm:sqref>C3</xm:sqref>
        </x14:conditionalFormatting>
        <x14:conditionalFormatting xmlns:xm="http://schemas.microsoft.com/office/excel/2006/main">
          <x14:cfRule type="expression" priority="51" id="{241070A2-0FA2-4241-A21E-0EEC9C02DB16}">
            <xm:f>OR(ISERROR(MATCH(F3,'3. Acceptable Values'!$D$3:$D$5,0)),ISBLANK(F3))</xm:f>
            <x14:dxf>
              <fill>
                <patternFill>
                  <bgColor theme="5" tint="0.79998168889431442"/>
                </patternFill>
              </fill>
            </x14:dxf>
          </x14:cfRule>
          <xm:sqref>F3</xm:sqref>
        </x14:conditionalFormatting>
        <x14:conditionalFormatting xmlns:xm="http://schemas.microsoft.com/office/excel/2006/main">
          <x14:cfRule type="expression" priority="50" id="{99333F0B-317B-44A9-887B-24130423985F}">
            <xm:f>IF(ISBLANK(G3)=FALSE,ISERROR(MATCH(G3,'3. Acceptable Values'!$G$3:$G$4,0)))</xm:f>
            <x14:dxf>
              <fill>
                <patternFill patternType="solid">
                  <bgColor theme="5" tint="0.79998168889431442"/>
                </patternFill>
              </fill>
            </x14:dxf>
          </x14:cfRule>
          <xm:sqref>G3</xm:sqref>
        </x14:conditionalFormatting>
        <x14:conditionalFormatting xmlns:xm="http://schemas.microsoft.com/office/excel/2006/main">
          <x14:cfRule type="expression" priority="49" id="{CC271212-0880-44F6-839C-044AAF5B6051}">
            <xm:f>OR(ISERROR(MATCH(H3,'3. Acceptable Values'!$H$3:$H$5,0)),ISBLANK(H3))</xm:f>
            <x14:dxf>
              <fill>
                <patternFill>
                  <bgColor theme="5" tint="0.79998168889431442"/>
                </patternFill>
              </fill>
            </x14:dxf>
          </x14:cfRule>
          <xm:sqref>H3</xm:sqref>
        </x14:conditionalFormatting>
        <x14:conditionalFormatting xmlns:xm="http://schemas.microsoft.com/office/excel/2006/main">
          <x14:cfRule type="expression" priority="48" id="{5AD5B4F9-D8F4-4E14-A6B7-DB26E9BAEC30}">
            <xm:f>OR(ISERROR(MATCH(I3,'3. Acceptable Values'!$C$3:$C$5,0)),ISBLANK(I3))</xm:f>
            <x14:dxf>
              <fill>
                <patternFill>
                  <bgColor theme="5" tint="0.79998168889431442"/>
                </patternFill>
              </fill>
            </x14:dxf>
          </x14:cfRule>
          <xm:sqref>I3</xm:sqref>
        </x14:conditionalFormatting>
        <x14:conditionalFormatting xmlns:xm="http://schemas.microsoft.com/office/excel/2006/main">
          <x14:cfRule type="expression" priority="47" id="{B860C3DB-EE4D-404C-899C-7C23248988F6}">
            <xm:f>OR(ISERROR(MATCH(L3,'3. Acceptable Values'!$J$3:$J$98,0)),ISBLANK(L3))</xm:f>
            <x14:dxf>
              <fill>
                <patternFill>
                  <bgColor theme="5" tint="0.79998168889431442"/>
                </patternFill>
              </fill>
            </x14:dxf>
          </x14:cfRule>
          <xm:sqref>L3</xm:sqref>
        </x14:conditionalFormatting>
        <x14:conditionalFormatting xmlns:xm="http://schemas.microsoft.com/office/excel/2006/main">
          <x14:cfRule type="expression" priority="5" id="{AF1D5007-C610-433A-BA4F-A1C73ED24217}">
            <xm:f>A2&lt;&gt;'Upload-hidden'!A2</xm:f>
            <x14:dxf>
              <fill>
                <patternFill>
                  <bgColor theme="5" tint="0.79998168889431442"/>
                </patternFill>
              </fill>
            </x14:dxf>
          </x14:cfRule>
          <xm:sqref>A2:G2 J2:AB2</xm:sqref>
        </x14:conditionalFormatting>
        <x14:conditionalFormatting xmlns:xm="http://schemas.microsoft.com/office/excel/2006/main">
          <x14:cfRule type="expression" priority="13" id="{F9A5331E-4E3D-4E0C-80B3-585A2DC9A6A2}">
            <xm:f>IF(ISBLANK(J3)=FALSE, OR(YEAR(Explanation!$D$3)-J3&lt;13,YEAR(Explanation!$D$3)-J3&gt;76),FALSE)</xm:f>
            <x14:dxf>
              <fill>
                <patternFill>
                  <bgColor theme="5" tint="0.79998168889431442"/>
                </patternFill>
              </fill>
            </x14:dxf>
          </x14:cfRule>
          <xm:sqref>J3</xm:sqref>
        </x14:conditionalFormatting>
      </x14:conditionalFormattings>
    </ext>
    <ext xmlns:x14="http://schemas.microsoft.com/office/spreadsheetml/2009/9/main" uri="{CCE6A557-97BC-4b89-ADB6-D9C93CAAB3DF}">
      <x14:dataValidations xmlns:xm="http://schemas.microsoft.com/office/excel/2006/main" xWindow="186" yWindow="347" count="29">
        <x14:dataValidation type="custom" showDropDown="1" showInputMessage="1" showErrorMessage="1" error="Please do not change this field.">
          <x14:formula1>
            <xm:f>'Upload-hidden'!$A$2</xm:f>
          </x14:formula1>
          <xm:sqref>A2</xm:sqref>
        </x14:dataValidation>
        <x14:dataValidation type="date" operator="lessThanOrEqual" showInputMessage="1" showErrorMessage="1" error="Date that the employee commenced employment with the organisation (DD/MM/YYYY). Employees that commenced after the nominated snapshot date must not be included." promptTitle="Date Value " prompt="Date that the employee commenced employment with the organisation (DD/MM/YYYY). Employees that commenced after the nominated snapshot date must not be included._x000a_">
          <x14:formula1>
            <xm:f>Explanation!D2</xm:f>
          </x14:formula1>
          <xm:sqref>O1048567:O1048576 O3</xm:sqref>
        </x14:dataValidation>
        <x14:dataValidation type="list" showInputMessage="1" showErrorMessage="1" errorTitle="Invalid entry" error="Please enter a numeric value of maximum two characters as per ANZSIC standard" promptTitle="Industry Sub-division (##)" prompt="Indicate employee's Sub-division as per ANZSIC standard._x000a__x000a_Accepted values provided in the &quot;ANZSIC&quot; tab, column B.">
          <x14:formula1>
            <xm:f>'3. Acceptable Values'!$J$3:$J$98</xm:f>
          </x14:formula1>
          <xm:sqref>L3:L1048576</xm:sqref>
        </x14:dataValidation>
        <x14:dataValidation type="list" allowBlank="1" showInputMessage="1" showErrorMessage="1" errorTitle="Invalid entry" error="Please enter a number value of four characters as per ANZSIC standard" promptTitle="Industry Class (####)" prompt="Indicate employee's Class as per ANZSIC standard._x000a__x000a_Accepted values provided in the 'ANZSIC' tab, column D.">
          <x14:formula1>
            <xm:f>'3. Acceptable Values'!$K$3:$K$509</xm:f>
          </x14:formula1>
          <xm:sqref>M3:M1048576</xm:sqref>
        </x14:dataValidation>
        <x14:dataValidation type="decimal" showInputMessage="1" showErrorMessage="1" error="The ordinary hours entered is negative or more than twice the nominated standard hours." promptTitle="Ordinary Hours " prompt="The employee's ordinary hours of work for the period specified (daily, weekly, fortnightly, monthly, quarterly, or yearly)">
          <x14:formula1>
            <xm:f>1</xm:f>
          </x14:formula1>
          <x14:formula2>
            <xm:f>2*Explanation!$D$5</xm:f>
          </x14:formula2>
          <xm:sqref>N3:N1048576</xm:sqref>
        </x14:dataValidation>
        <x14:dataValidation type="custom" errorStyle="warning" allowBlank="1" showInputMessage="1" showErrorMessage="1" errorTitle="Year of birth out of range" error="The year of birth is outside the typical working age range. Please review the data submitted." promptTitle="Employee's year of birth" prompt="Indicate employee's year of birth._x000a__x000a_">
          <x14:formula1>
            <xm:f>AND(YEAR(Explanation!$D$3)-J3&gt;=13,YEAR(Explanation!$D$3)-J3&lt;=76)</xm:f>
          </x14:formula1>
          <xm:sqref>J3:J1048576</xm:sqref>
        </x14:dataValidation>
        <x14:dataValidation type="list" showInputMessage="1" showErrorMessage="1" promptTitle="ANZSCO Unit Group Code (####)" prompt="Indicate employee's occupational category Unit Group as per ANZSCO standard._x000a__x000a_Accepted values provided in the 'ANZSCO' tab, column D.">
          <x14:formula1>
            <xm:f>'3. Acceptable Values'!$I$3:$I$509</xm:f>
          </x14:formula1>
          <xm:sqref>C3:C1048576</xm:sqref>
        </x14:dataValidation>
        <x14:dataValidation type="date" operator="lessThanOrEqual" showInputMessage="1" showErrorMessage="1" error="Date that the employee commenced employment with the organisation (DD/MM/YYYY). Employees that commenced after the nominated snapshot date must not be included." promptTitle="Date Value " prompt="Date that the employee commenced employment with the organisation (DD/MM/YYYY). Employees that commenced after the nominated snapshot date must not be included._x000a_">
          <x14:formula1>
            <xm:f>Explanation!D12</xm:f>
          </x14:formula1>
          <xm:sqref>O4:O1048566</xm:sqref>
        </x14:dataValidation>
        <x14:dataValidation type="custom" showErrorMessage="1" error="Please do not change this field" promptTitle="Annualise and FTE" prompt="Base salary paid on a pro-rata basis must be converted to annualised and full-time equivalent amount.">
          <x14:formula1>
            <xm:f>'Upload-hidden'!AF2</xm:f>
          </x14:formula1>
          <xm:sqref>AA2</xm:sqref>
        </x14:dataValidation>
        <x14:dataValidation type="custom" showInputMessage="1" showErrorMessage="1" error="Please do not change this field. " promptTitle="Industry Sub-division (##)" prompt="Indicate employee's Sub-division as per ANZSIC standard._x000a__x000a_Accepted values are provided in the &quot;ANZSIC&quot; tab, column B.">
          <x14:formula1>
            <xm:f>'Upload-hidden'!L2</xm:f>
          </x14:formula1>
          <xm:sqref>L2</xm:sqref>
        </x14:dataValidation>
        <x14:dataValidation type="custom" showInputMessage="1" showErrorMessage="1" error="Please do not change this field." promptTitle="Reporting level to CEO" prompt="Indicate reporting level to CEO or equivalent. Only required for Manager employee categories._x000a__x000a_An integer value from +1 to -15 is allowed.">
          <x14:formula1>
            <xm:f>'Upload-hidden'!E2</xm:f>
          </x14:formula1>
          <xm:sqref>E2</xm:sqref>
        </x14:dataValidation>
        <x14:dataValidation type="custom" showInputMessage="1" showErrorMessage="1" error="Please do not change this field. " promptTitle="Office Postcode (####)" prompt="Indicate postcode of employee's primary place of work location (e.g. office, retail store or warehouse).">
          <x14:formula1>
            <xm:f>'Upload-hidden'!K2</xm:f>
          </x14:formula1>
          <xm:sqref>K2</xm:sqref>
        </x14:dataValidation>
        <x14:dataValidation type="custom" showInputMessage="1" showErrorMessage="1" error="Please do not change this field." promptTitle="Manager Category" prompt="Indicate the level of seniority of the manager employee:_x000a_  CEO - CEO or equivalent_x000a_  KMP - Key Management Personnel_x000a_  HOB - Head of Business (Division, Business Line)_x000a_  GM - Other executives/general manager_x000a_  SM - Senior manager_x000a_  OM - Other manager">
          <x14:formula1>
            <xm:f>'Upload-hidden'!D2</xm:f>
          </x14:formula1>
          <xm:sqref>D2</xm:sqref>
        </x14:dataValidation>
        <x14:dataValidation type="custom" allowBlank="1" showInputMessage="1" showErrorMessage="1" errorTitle="Value outside range" error="Please do not change this field. The value you have entered is outside expected range" promptTitle="Fixed Remuneration" prompt="Fixed (or non-pro-rata) amounts must be reported as actual amount paid to employee._x000a__x000a_This can be left blank if there are no fixed payments made to the employee.">
          <x14:formula1>
            <xm:f>_xlfn.FORMULATEXT('Upload-hidden'!AA2)</xm:f>
          </x14:formula1>
          <xm:sqref>AA2</xm:sqref>
        </x14:dataValidation>
        <x14:dataValidation type="custom" showInputMessage="1" showErrorMessage="1" error="Please do not change this field. " promptTitle="Industry Class (####)" prompt="Indicate employee's Class as per ANZSIC standard._x000a__x000a_Accepted values provided in the &quot;ANZSIC&quot; tab, column D.">
          <x14:formula1>
            <xm:f>'Upload-hidden'!M2</xm:f>
          </x14:formula1>
          <xm:sqref>M2</xm:sqref>
        </x14:dataValidation>
        <x14:dataValidation type="custom" operator="lessThan" showInputMessage="1" showErrorMessage="1" error="Please do not change this field. " promptTitle="Employee's year of birth" prompt="Indicate employee's year of birth._x000a__x000a_The field accepts any date, but displays and stores only the year of the date field.">
          <x14:formula1>
            <xm:f>'Upload-hidden'!J2</xm:f>
          </x14:formula1>
          <xm:sqref>J2</xm:sqref>
        </x14:dataValidation>
        <x14:dataValidation type="custom" showInputMessage="1" showErrorMessage="1" errorTitle="Invalid entry" error="Please do not change this field." promptTitle="Graduate or Apprentice" prompt="Indicate if the employee is a:_x000a_G - Graduate (only for employees who are part of a formal graduate program)_x000a_A - Apprentice (not trainees)_x000a__x000a_The cell should be left blank for other types of employees.">
          <x14:formula1>
            <xm:f>'Upload-hidden'!G2</xm:f>
          </x14:formula1>
          <xm:sqref>G2</xm:sqref>
        </x14:dataValidation>
        <x14:dataValidation type="custom" showInputMessage="1" showErrorMessage="1" errorTitle="Invalid entry" error="Please do not change this field." promptTitle="Employee's gender" prompt="Indicate employee's gender: _x000a_  F - Female_x000a_  M - Male_x000a_  X - Non-Binary Gender_x000a__x000a_Gender X refers to any person who does not exclusively identify as either female or male.">
          <x14:formula1>
            <xm:f>'Upload-hidden'!F2</xm:f>
          </x14:formula1>
          <xm:sqref>F2</xm:sqref>
        </x14:dataValidation>
        <x14:dataValidation type="custom" showInputMessage="1" showErrorMessage="1" errorTitle="ANZSCO Code" error="Please do not change this field." promptTitle="ANZSCO Unit Group Code (####)" prompt="Indicate employee's occupational category Unit Group as per ANZSCO standard._x000a__x000a_Accepted values, provided in the 'ANZSCO' tab, column D.">
          <x14:formula1>
            <xm:f>'Upload-hidden'!C2</xm:f>
          </x14:formula1>
          <xm:sqref>C2</xm:sqref>
        </x14:dataValidation>
        <x14:dataValidation type="custom" showInputMessage="1" showErrorMessage="1" errorTitle="Invalid entry" error="Please do not change this field." promptTitle="Employing ABN" prompt="Indicate employing ABN in ########### format - i.e. 11 digits without any spaces.">
          <x14:formula1>
            <xm:f>'Upload-hidden'!B2</xm:f>
          </x14:formula1>
          <xm:sqref>B2</xm:sqref>
        </x14:dataValidation>
        <x14:dataValidation type="custom" showErrorMessage="1" error="Please do not change this field. " promptTitle="Annualise and FTE" prompt="Include base salary, superannuation and any other fixed or pro-rata amounts. _x000a__x000a_Components paid on a pro-rata basis must be converted to annualised and full-time equivalent amounts.">
          <x14:formula1>
            <xm:f>'Upload-hidden'!AB2</xm:f>
          </x14:formula1>
          <xm:sqref>AB2</xm:sqref>
        </x14:dataValidation>
        <x14:dataValidation type="custom" showInputMessage="1" showErrorMessage="1" error="Please do not chang ethis field.">
          <x14:formula1>
            <xm:f>'Upload-hidden'!N2</xm:f>
          </x14:formula1>
          <xm:sqref>N2</xm:sqref>
        </x14:dataValidation>
        <x14:dataValidation type="custom" showInputMessage="1" showErrorMessage="1" error="Please do not change this field.">
          <x14:formula1>
            <xm:f>'Upload-hidden'!O2</xm:f>
          </x14:formula1>
          <xm:sqref>O2:R2 U2 W2</xm:sqref>
        </x14:dataValidation>
        <x14:dataValidation type="custom" showInputMessage="1" showErrorMessage="1" error="Please do not change this field. ">
          <x14:formula1>
            <xm:f>'Upload-hidden'!S2</xm:f>
          </x14:formula1>
          <xm:sqref>S2:T2</xm:sqref>
        </x14:dataValidation>
        <x14:dataValidation type="custom" showErrorMessage="1" error="Please do not change this field._x000a_" promptTitle="Annualise and FTE" prompt="Base salary paid on a pro-rata basis must be converted to annualised and full-time equivalent amount.">
          <x14:formula1>
            <xm:f>'Upload-hidden'!X2</xm:f>
          </x14:formula1>
          <xm:sqref>X2</xm:sqref>
        </x14:dataValidation>
        <x14:dataValidation type="custom" showErrorMessage="1" error="Please do not change this field. _x000a_" promptTitle="Annualise and FTE" prompt="Base salary paid on a pro-rata basis must be converted to annualised and full-time equivalent amount.">
          <x14:formula1>
            <xm:f>'Upload-hidden'!Y2</xm:f>
          </x14:formula1>
          <xm:sqref>Y2</xm:sqref>
        </x14:dataValidation>
        <x14:dataValidation type="custom" showErrorMessage="1" error="Please do not change this field. ">
          <x14:formula1>
            <xm:f>'Upload-hidden'!Z2</xm:f>
          </x14:formula1>
          <xm:sqref>Z2</xm:sqref>
        </x14:dataValidation>
        <x14:dataValidation type="custom" showInputMessage="1" showErrorMessage="1" error="Please do not change this field">
          <x14:formula1>
            <xm:f>'Upload-hidden'!V2</xm:f>
          </x14:formula1>
          <xm:sqref>V2</xm:sqref>
        </x14:dataValidation>
        <x14:dataValidation type="custom" allowBlank="1" showInputMessage="1" showErrorMessage="1" error="Do not change and delete this field. ">
          <x14:formula1>
            <xm:f>'Upload-hidden'!I2</xm:f>
          </x14:formula1>
          <xm:sqref>H2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C33"/>
  <sheetViews>
    <sheetView workbookViewId="0">
      <selection activeCell="B34" sqref="B34"/>
    </sheetView>
  </sheetViews>
  <sheetFormatPr defaultColWidth="9.140625" defaultRowHeight="12.75" x14ac:dyDescent="0.2"/>
  <cols>
    <col min="1" max="1" width="38.42578125" style="7" bestFit="1" customWidth="1"/>
    <col min="2" max="2" width="12.28515625" style="51" customWidth="1"/>
    <col min="3" max="3" width="104.7109375" style="7" customWidth="1"/>
    <col min="4" max="16384" width="9.140625" style="7"/>
  </cols>
  <sheetData>
    <row r="1" spans="1:3" s="50" customFormat="1" ht="26.25" customHeight="1" x14ac:dyDescent="0.25">
      <c r="A1" s="249" t="s">
        <v>2166</v>
      </c>
      <c r="B1" s="249"/>
      <c r="C1" s="249"/>
    </row>
    <row r="2" spans="1:3" x14ac:dyDescent="0.2">
      <c r="A2" s="50" t="s">
        <v>77</v>
      </c>
      <c r="B2" s="55" t="s">
        <v>78</v>
      </c>
      <c r="C2" s="50" t="s">
        <v>79</v>
      </c>
    </row>
    <row r="3" spans="1:3" x14ac:dyDescent="0.2">
      <c r="A3" s="7" t="s">
        <v>80</v>
      </c>
      <c r="B3" s="51">
        <f>COUNTA(UploadTable2[EmployeeID])</f>
        <v>0</v>
      </c>
    </row>
    <row r="4" spans="1:3" s="52" customFormat="1" x14ac:dyDescent="0.2">
      <c r="A4" s="7"/>
      <c r="B4" s="51"/>
      <c r="C4" s="7"/>
    </row>
    <row r="5" spans="1:3" x14ac:dyDescent="0.2">
      <c r="A5" s="52" t="s">
        <v>81</v>
      </c>
      <c r="B5" s="53"/>
      <c r="C5" s="52"/>
    </row>
    <row r="6" spans="1:3" ht="15" x14ac:dyDescent="0.25">
      <c r="A6" s="1" t="s">
        <v>19</v>
      </c>
      <c r="B6" s="51">
        <f>COUNTA(UploadTable2[Employing ABN])</f>
        <v>0</v>
      </c>
      <c r="C6" s="1" t="str">
        <f>IF(AND(B6=B7,B6=B8,B6=B9,B6=B10),"There are "&amp;ValidationTable[[#This Row],[Count / Value]]&amp;" employee records in this file", "Not all mandatory information have been completed. Please complete all mandatory information")</f>
        <v>There are 0 employee records in this file</v>
      </c>
    </row>
    <row r="7" spans="1:3" ht="15" x14ac:dyDescent="0.25">
      <c r="A7" s="1" t="s">
        <v>72</v>
      </c>
      <c r="B7" s="51">
        <f>COUNTA(UploadTable2[Occupational Category])</f>
        <v>0</v>
      </c>
      <c r="C7" s="1" t="str">
        <f>IF(AND(B7=B8,B7=B9,B7=B10,B7=B6),"There are "&amp;ValidationTable[[#This Row],[Count / Value]]&amp;" employee records in this file", "Not all mandatory information have been completed. Please complete all mandatory information")</f>
        <v>There are 0 employee records in this file</v>
      </c>
    </row>
    <row r="8" spans="1:3" ht="15" x14ac:dyDescent="0.25">
      <c r="A8" s="1" t="s">
        <v>32</v>
      </c>
      <c r="B8" s="51">
        <f>COUNTA(UploadTable2[Gender])</f>
        <v>0</v>
      </c>
      <c r="C8" s="1" t="str">
        <f>IF(AND(B8=B9,B8=B10,B8=B7,B8=B6),"There are "&amp;ValidationTable[[#This Row],[Count / Value]]&amp;" employee records in this file", "Not all mandatory information have been completed. Please complete all mandatory information")</f>
        <v>There are 0 employee records in this file</v>
      </c>
    </row>
    <row r="9" spans="1:3" ht="15" x14ac:dyDescent="0.25">
      <c r="A9" s="1" t="s">
        <v>41</v>
      </c>
      <c r="B9" s="51">
        <f>COUNTA(UploadTable2[Full-time / Part-time])</f>
        <v>0</v>
      </c>
      <c r="C9" s="1" t="str">
        <f>IF(AND(B9=B10,B9=B8,B9=B7,B9=B6),"There are "&amp;ValidationTable[[#This Row],[Count / Value]]&amp;" employee records in this file", "Not all mandatory information have been completed. Please complete all mandatory information")</f>
        <v>There are 0 employee records in this file</v>
      </c>
    </row>
    <row r="10" spans="1:3" ht="15" x14ac:dyDescent="0.25">
      <c r="A10" s="1" t="s">
        <v>46</v>
      </c>
      <c r="B10" s="51">
        <f>COUNTA(UploadTable2[Industry])</f>
        <v>0</v>
      </c>
      <c r="C10" s="1" t="str">
        <f>IF(AND(B10=B6,B10=B7,B10=B8,B10=B9),"There are "&amp;ValidationTable[[#This Row],[Count / Value]]&amp;" employee records in this file", "Not all mandatory information have been completed. Please complete all mandatory information")</f>
        <v>There are 0 employee records in this file</v>
      </c>
    </row>
    <row r="11" spans="1:3" x14ac:dyDescent="0.2">
      <c r="A11" s="54"/>
    </row>
    <row r="12" spans="1:3" ht="15" x14ac:dyDescent="0.25">
      <c r="A12" s="1" t="s">
        <v>2155</v>
      </c>
      <c r="B12" s="1"/>
      <c r="C12" s="1"/>
    </row>
    <row r="13" spans="1:3" ht="15" x14ac:dyDescent="0.25">
      <c r="A13" s="1" t="s">
        <v>2156</v>
      </c>
      <c r="B13" s="1">
        <f>COUNTIF(UploadTable2[Gender],"F")</f>
        <v>0</v>
      </c>
      <c r="C13" s="1" t="str">
        <f>IF(SUM($B$13:$B$15)=$B$8, "There are "&amp;ValidationTable[[#This Row],[Count / Value]]&amp;" "&amp;ValidationTable[[#This Row],[Category]]&amp;" employees in this file", "Not all gender values in this file are valid. Please enter a valid value for gender (F, M, or X)")</f>
        <v>There are 0 Female employees in this file</v>
      </c>
    </row>
    <row r="14" spans="1:3" ht="15" x14ac:dyDescent="0.25">
      <c r="A14" s="1" t="s">
        <v>2157</v>
      </c>
      <c r="B14" s="1">
        <f>COUNTIF(UploadTable2[Gender],"M")</f>
        <v>0</v>
      </c>
      <c r="C14" s="1" t="str">
        <f>IF(SUM($B$13:$B$15)=$B$8, "There are "&amp;ValidationTable[[#This Row],[Count / Value]]&amp;" "&amp;ValidationTable[[#This Row],[Category]]&amp;" employees in this file", "Not all gender values in this file are valid. Please enter a valid value for gender (F, M, or X)")</f>
        <v>There are 0 Male employees in this file</v>
      </c>
    </row>
    <row r="15" spans="1:3" ht="15" x14ac:dyDescent="0.25">
      <c r="A15" s="1" t="s">
        <v>2158</v>
      </c>
      <c r="B15" s="1">
        <f>COUNTIF(UploadTable2[Gender],"X")</f>
        <v>0</v>
      </c>
      <c r="C15" s="1" t="str">
        <f>IF(SUM($B$13:$B$15)=$B$8, "There are "&amp;ValidationTable[[#This Row],[Count / Value]]&amp;" "&amp;ValidationTable[[#This Row],[Category]]&amp;" employees in this file", "Not all gender values in this file are valid. Please enter a valid value for gender (F, M, or X)")</f>
        <v>There are 0 Non-binary employees in this file</v>
      </c>
    </row>
    <row r="16" spans="1:3" ht="15" x14ac:dyDescent="0.25">
      <c r="A16" s="1" t="s">
        <v>2159</v>
      </c>
      <c r="B16" s="1">
        <f>COUNTA(UploadTable2[Manager Category])</f>
        <v>0</v>
      </c>
      <c r="C16" s="1" t="str">
        <f>IFERROR(IF(ValidationTable[[#This Row],[Count / Value]]/SUM($B$16:$B$17)&lt;=0.5, "There are "&amp;ValidationTable[[#This Row],[Count / Value]]&amp;" "&amp;ValidationTable[[#This Row],[Category]]&amp;" in this file", "More than 50% of your employees are managers. Please double check manager information"),"")</f>
        <v/>
      </c>
    </row>
    <row r="17" spans="1:3" ht="15" x14ac:dyDescent="0.25">
      <c r="A17" s="1" t="s">
        <v>2160</v>
      </c>
      <c r="B17" s="1">
        <f>COUNT(UploadTable2[Occupational Category])-B16</f>
        <v>0</v>
      </c>
      <c r="C17" s="1" t="str">
        <f>IFERROR(IF(ValidationTable[[#This Row],[Count / Value]]/SUM($B$16:$B$17)&lt;=0.5, "There are "&amp;ValidationTable[[#This Row],[Count / Value]]&amp;" "&amp;ValidationTable[[#This Row],[Category]]&amp;" in this file", "More than 50% of your employees are managers. Please double check manager information"),"")</f>
        <v/>
      </c>
    </row>
    <row r="18" spans="1:3" ht="15" x14ac:dyDescent="0.25">
      <c r="A18" s="1" t="s">
        <v>2161</v>
      </c>
      <c r="B18" s="1">
        <f>COUNTIF(UploadTable2[Graduate / Apprentice],"G")</f>
        <v>0</v>
      </c>
      <c r="C18" s="1" t="str">
        <f>IFERROR(IF(ValidationTable[[#This Row],[Count / Value]]/MAX($B$6:$B$10)&lt;=0.5, "There are "&amp;ValidationTable[[#This Row],[Count / Value]]&amp;" "&amp;ValidationTable[[#This Row],[Category]]&amp;" in this file", "More than 50% of your employees are graduates. Please double check graduate information"),"")</f>
        <v/>
      </c>
    </row>
    <row r="19" spans="1:3" ht="15" x14ac:dyDescent="0.25">
      <c r="A19" s="1" t="s">
        <v>2162</v>
      </c>
      <c r="B19" s="1">
        <f>COUNTIF(UploadTable2[Graduate / Apprentice],"A")</f>
        <v>0</v>
      </c>
      <c r="C19" s="1" t="str">
        <f>IFERROR(IF(ValidationTable[[#This Row],[Count / Value]]/MAX($B$6:$B$10)&lt;=0.5, "There are "&amp;ValidationTable[[#This Row],[Count / Value]]&amp;" "&amp;ValidationTable[[#This Row],[Category]]&amp;" in this file", "More than 50% of your employees are graduates. Please double check graduate information"),"")</f>
        <v/>
      </c>
    </row>
    <row r="20" spans="1:3" ht="15" x14ac:dyDescent="0.25">
      <c r="A20" s="1" t="s">
        <v>2163</v>
      </c>
      <c r="B20" s="1">
        <f>IFERROR(AVERAGE(UploadTable2[Total Remuneration]),"")</f>
        <v>0</v>
      </c>
      <c r="C20" s="1" t="str">
        <f>IFERROR( ValidationTable[[#This Row],[Category]]&amp; " Remuneration is $"&amp;ValidationTable[[#This Row],[Count / Value]],"")</f>
        <v>Average Total Remuneration Remuneration is $0</v>
      </c>
    </row>
    <row r="21" spans="1:3" ht="15" x14ac:dyDescent="0.25">
      <c r="A21" s="1" t="s">
        <v>2164</v>
      </c>
      <c r="B21" s="1" t="str">
        <f>IFERROR(AVERAGEIF(UploadTable2[Full-time / Part-time],"FT",UploadTable2[Total Remuneration]),"")</f>
        <v/>
      </c>
      <c r="C21" s="1" t="s">
        <v>2173</v>
      </c>
    </row>
    <row r="22" spans="1:3" ht="15" x14ac:dyDescent="0.25">
      <c r="A22" s="1" t="s">
        <v>2165</v>
      </c>
      <c r="B22" s="1" t="str">
        <f>IFERROR(AVERAGEIF(UploadTable2[Full-time / Part-time],"PT",UploadTable2[Total Remuneration]),"")</f>
        <v/>
      </c>
      <c r="C22" s="1" t="str">
        <f>IFERROR(IF(ValidationTable[[#This Row],[Count / Value]]/$B$21 &gt;= 0.6, "Average "&amp;ValidationTable[[#This Row],[Category]]&amp; " Remuneration is $"&amp;ValidationTable[[#This Row],[Count / Value]], "Please check that Part Time Remuneration has been annualised"),"")</f>
        <v/>
      </c>
    </row>
    <row r="23" spans="1:3" ht="15" x14ac:dyDescent="0.25">
      <c r="A23" s="1" t="s">
        <v>2136</v>
      </c>
      <c r="B23" s="1" t="str">
        <f>IFERROR(AVERAGEIF(UploadTable2[Full-time / Part-time],"CE",UploadTable2[Total Remuneration]),"")</f>
        <v/>
      </c>
      <c r="C23" s="1" t="str">
        <f>IFERROR(IF(ValidationTable[[#This Row],[Count / Value]]/$B$21 &gt;= 0.6, "Average "&amp;ValidationTable[[#This Row],[Category]]&amp; " Remuneration is $"&amp;ValidationTable[[#This Row],[Count / Value]], "Please check that Casual Remuneration has been annualised"),"")</f>
        <v/>
      </c>
    </row>
    <row r="24" spans="1:3" s="153" customFormat="1" x14ac:dyDescent="0.2">
      <c r="A24" s="148"/>
      <c r="B24" s="149"/>
      <c r="C24" s="148"/>
    </row>
    <row r="25" spans="1:3" x14ac:dyDescent="0.2">
      <c r="A25" s="13" t="str">
        <f>"Average OTE hours per "&amp;Explanation!G5</f>
        <v>Average OTE hours per Fortnight</v>
      </c>
    </row>
    <row r="26" spans="1:3" x14ac:dyDescent="0.2">
      <c r="A26" s="54" t="s">
        <v>82</v>
      </c>
      <c r="B26" s="51">
        <f>AVERAGE(IF(UploadTable2[Full-time / Part-time]="FT", UploadTable2[Ordinary Hours]))</f>
        <v>0</v>
      </c>
    </row>
    <row r="27" spans="1:3" x14ac:dyDescent="0.2">
      <c r="A27" s="54" t="s">
        <v>83</v>
      </c>
      <c r="B27" s="51">
        <f>AVERAGE(IF(UploadTable2[Full-time / Part-time]="PT", UploadTable2[Ordinary Hours]))</f>
        <v>0</v>
      </c>
    </row>
    <row r="28" spans="1:3" x14ac:dyDescent="0.2">
      <c r="A28" s="54" t="s">
        <v>84</v>
      </c>
      <c r="B28" s="51">
        <f>AVERAGE(IF(UploadTable2[Full-time / Part-time]="CE",  UploadTable2[Ordinary Hours]))</f>
        <v>0</v>
      </c>
    </row>
    <row r="30" spans="1:3" x14ac:dyDescent="0.2">
      <c r="A30" s="7" t="s">
        <v>85</v>
      </c>
    </row>
    <row r="31" spans="1:3" x14ac:dyDescent="0.2">
      <c r="A31" s="54" t="s">
        <v>82</v>
      </c>
      <c r="B31" s="51">
        <f>AVERAGE(IF(UploadTable2[Full-time / Part-time]="FT", UploadTable2[OTE (Paid)]+UploadTable2[OTE (Fixed)]))</f>
        <v>0</v>
      </c>
    </row>
    <row r="32" spans="1:3" x14ac:dyDescent="0.2">
      <c r="A32" s="54" t="s">
        <v>83</v>
      </c>
      <c r="B32" s="51">
        <f>AVERAGE(IF(UploadTable2[Full-time / Part-time]="PT", UploadTable2[OTE (Paid)]+UploadTable2[OTE (Fixed)]))</f>
        <v>0</v>
      </c>
    </row>
    <row r="33" spans="1:2" x14ac:dyDescent="0.2">
      <c r="A33" s="54" t="s">
        <v>84</v>
      </c>
      <c r="B33" s="51">
        <f>AVERAGE(IF(UploadTable2[Full-time / Part-time]="CE",  UploadTable2[OTE (Paid)]+UploadTable2[OTE (Fixed)]))</f>
        <v>0</v>
      </c>
    </row>
  </sheetData>
  <mergeCells count="1">
    <mergeCell ref="A1:C1"/>
  </mergeCells>
  <conditionalFormatting sqref="B26:B28">
    <cfRule type="expression" dxfId="5" priority="1">
      <formula>OR(NOT(_xlfn.ISFORMULA($B$26)),ISBLANK($B$26))</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tint="-9.9978637043366805E-2"/>
  </sheetPr>
  <dimension ref="A1:R11362"/>
  <sheetViews>
    <sheetView workbookViewId="0">
      <pane ySplit="5" topLeftCell="A6" activePane="bottomLeft" state="frozen"/>
      <selection pane="bottomLeft" activeCell="A5" sqref="A5"/>
    </sheetView>
  </sheetViews>
  <sheetFormatPr defaultColWidth="0" defaultRowHeight="15" zeroHeight="1" x14ac:dyDescent="0.25"/>
  <cols>
    <col min="1" max="1" width="13.85546875" style="5" customWidth="1"/>
    <col min="2" max="2" width="21.42578125" style="5" customWidth="1"/>
    <col min="3" max="3" width="17.28515625" style="5" customWidth="1"/>
    <col min="4" max="4" width="13.42578125" style="14" bestFit="1" customWidth="1"/>
    <col min="5" max="5" width="59.28515625" style="5" bestFit="1" customWidth="1"/>
    <col min="6" max="6" width="18.5703125" style="5" customWidth="1"/>
    <col min="7" max="18" width="0" style="5" hidden="1" customWidth="1"/>
    <col min="19" max="16384" width="9.140625" style="5" hidden="1"/>
  </cols>
  <sheetData>
    <row r="1" spans="1:18" ht="15.75" x14ac:dyDescent="0.25">
      <c r="A1" s="140" t="s">
        <v>86</v>
      </c>
      <c r="B1" s="141"/>
      <c r="C1" s="141"/>
      <c r="D1" s="20"/>
      <c r="E1" s="141"/>
      <c r="F1" s="141"/>
      <c r="G1" s="141"/>
      <c r="H1" s="141"/>
      <c r="I1" s="141"/>
      <c r="J1" s="141"/>
      <c r="K1" s="141"/>
      <c r="L1" s="141"/>
      <c r="M1" s="141"/>
      <c r="N1" s="141"/>
      <c r="O1" s="141"/>
      <c r="P1" s="141"/>
      <c r="Q1" s="141"/>
      <c r="R1" s="141"/>
    </row>
    <row r="2" spans="1:18" x14ac:dyDescent="0.25">
      <c r="A2" s="15" t="s">
        <v>87</v>
      </c>
      <c r="B2" s="141"/>
      <c r="C2" s="141"/>
      <c r="D2" s="20"/>
      <c r="E2" s="141"/>
      <c r="F2" s="141"/>
      <c r="G2" s="141"/>
      <c r="H2" s="141"/>
      <c r="I2" s="141"/>
      <c r="J2" s="141"/>
      <c r="K2" s="141"/>
      <c r="L2" s="141"/>
      <c r="M2" s="141"/>
      <c r="N2" s="141"/>
      <c r="O2" s="141"/>
      <c r="P2" s="141"/>
      <c r="Q2" s="141"/>
      <c r="R2" s="141"/>
    </row>
    <row r="3" spans="1:18" x14ac:dyDescent="0.25">
      <c r="A3" s="119" t="s">
        <v>88</v>
      </c>
      <c r="B3" s="141"/>
      <c r="C3" s="141"/>
      <c r="D3" s="20"/>
      <c r="E3" s="141"/>
      <c r="F3" s="141"/>
      <c r="G3" s="141"/>
      <c r="H3" s="141"/>
      <c r="I3" s="141"/>
      <c r="J3" s="141"/>
      <c r="K3" s="141"/>
      <c r="L3" s="141"/>
      <c r="M3" s="141"/>
      <c r="N3" s="141"/>
      <c r="O3" s="141"/>
      <c r="P3" s="141"/>
      <c r="Q3" s="141"/>
      <c r="R3" s="141"/>
    </row>
    <row r="4" spans="1:18" x14ac:dyDescent="0.25">
      <c r="A4" s="17"/>
      <c r="B4" s="17"/>
      <c r="C4" s="18"/>
      <c r="D4" s="20"/>
      <c r="E4" s="18"/>
      <c r="F4" s="17"/>
      <c r="G4" s="18"/>
      <c r="H4" s="15"/>
      <c r="I4" s="15"/>
      <c r="J4" s="15"/>
      <c r="K4" s="15"/>
      <c r="L4" s="15"/>
      <c r="M4" s="15"/>
      <c r="N4" s="15"/>
      <c r="O4" s="15"/>
      <c r="P4" s="15"/>
      <c r="Q4" s="15"/>
      <c r="R4" s="15"/>
    </row>
    <row r="5" spans="1:18" x14ac:dyDescent="0.25">
      <c r="A5" s="142" t="s">
        <v>89</v>
      </c>
      <c r="B5" s="142" t="s">
        <v>90</v>
      </c>
      <c r="C5" s="142" t="s">
        <v>91</v>
      </c>
      <c r="D5" s="143" t="s">
        <v>92</v>
      </c>
      <c r="E5" s="142"/>
      <c r="F5" s="142" t="s">
        <v>93</v>
      </c>
      <c r="G5" s="18"/>
      <c r="H5" s="15"/>
      <c r="I5" s="15"/>
      <c r="J5" s="15"/>
      <c r="K5" s="15"/>
      <c r="L5" s="15"/>
      <c r="M5" s="15"/>
      <c r="N5" s="15"/>
      <c r="O5" s="15"/>
      <c r="P5" s="15"/>
      <c r="Q5" s="15"/>
      <c r="R5" s="15"/>
    </row>
    <row r="6" spans="1:18" ht="14.25" x14ac:dyDescent="0.2">
      <c r="A6" s="166">
        <v>1</v>
      </c>
      <c r="B6" s="259" t="s">
        <v>94</v>
      </c>
      <c r="C6" s="259"/>
      <c r="D6" s="259"/>
      <c r="E6" s="259"/>
      <c r="F6" s="166"/>
      <c r="G6" s="15"/>
      <c r="H6" s="15"/>
      <c r="I6" s="15"/>
      <c r="J6" s="15"/>
      <c r="K6" s="15"/>
      <c r="L6" s="15"/>
      <c r="M6" s="15"/>
      <c r="N6" s="15"/>
      <c r="O6" s="15"/>
      <c r="P6" s="15"/>
      <c r="Q6" s="15"/>
      <c r="R6" s="15"/>
    </row>
    <row r="7" spans="1:18" ht="14.25" x14ac:dyDescent="0.2">
      <c r="A7" s="92"/>
      <c r="B7" s="92">
        <v>11</v>
      </c>
      <c r="C7" s="256" t="s">
        <v>95</v>
      </c>
      <c r="D7" s="256"/>
      <c r="E7" s="256"/>
      <c r="F7" s="92"/>
      <c r="G7" s="15"/>
      <c r="H7" s="15"/>
      <c r="I7" s="15"/>
      <c r="J7" s="15"/>
      <c r="K7" s="15"/>
      <c r="L7" s="15"/>
      <c r="M7" s="15"/>
      <c r="N7" s="15"/>
      <c r="O7" s="15"/>
      <c r="P7" s="15"/>
      <c r="Q7" s="15"/>
      <c r="R7" s="15"/>
    </row>
    <row r="8" spans="1:18" ht="14.25" x14ac:dyDescent="0.2">
      <c r="A8" s="92"/>
      <c r="B8" s="92"/>
      <c r="C8" s="92">
        <v>111</v>
      </c>
      <c r="D8" s="256" t="s">
        <v>95</v>
      </c>
      <c r="E8" s="256"/>
      <c r="F8" s="92"/>
      <c r="G8" s="15"/>
      <c r="H8" s="15"/>
      <c r="I8" s="15"/>
      <c r="J8" s="15"/>
      <c r="K8" s="15"/>
      <c r="L8" s="15"/>
      <c r="M8" s="15"/>
      <c r="N8" s="15"/>
      <c r="O8" s="15"/>
      <c r="P8" s="15"/>
      <c r="Q8" s="15"/>
      <c r="R8" s="15"/>
    </row>
    <row r="9" spans="1:18" x14ac:dyDescent="0.25">
      <c r="A9" s="92"/>
      <c r="B9" s="92"/>
      <c r="C9" s="92"/>
      <c r="D9" s="144">
        <v>1111</v>
      </c>
      <c r="E9" s="92" t="s">
        <v>96</v>
      </c>
      <c r="F9" s="92">
        <v>1</v>
      </c>
      <c r="G9" s="15"/>
      <c r="H9" s="15"/>
      <c r="I9" s="15"/>
      <c r="J9" s="15"/>
      <c r="K9" s="15"/>
      <c r="L9" s="15"/>
      <c r="M9" s="15"/>
      <c r="N9" s="15"/>
      <c r="O9" s="15"/>
      <c r="P9" s="15"/>
      <c r="Q9" s="15"/>
      <c r="R9" s="15"/>
    </row>
    <row r="10" spans="1:18" x14ac:dyDescent="0.25">
      <c r="A10" s="92"/>
      <c r="B10" s="92"/>
      <c r="C10" s="92"/>
      <c r="D10" s="144">
        <v>1112</v>
      </c>
      <c r="E10" s="92" t="s">
        <v>97</v>
      </c>
      <c r="F10" s="92">
        <v>1</v>
      </c>
      <c r="G10" s="15"/>
      <c r="H10" s="15"/>
      <c r="I10" s="15"/>
      <c r="J10" s="15"/>
      <c r="K10" s="15"/>
      <c r="L10" s="15"/>
      <c r="M10" s="15"/>
      <c r="N10" s="15"/>
      <c r="O10" s="15"/>
      <c r="P10" s="15"/>
      <c r="Q10" s="15"/>
      <c r="R10" s="15"/>
    </row>
    <row r="11" spans="1:18" x14ac:dyDescent="0.25">
      <c r="A11" s="92"/>
      <c r="B11" s="92"/>
      <c r="C11" s="92"/>
      <c r="D11" s="144">
        <v>1113</v>
      </c>
      <c r="E11" s="92" t="s">
        <v>98</v>
      </c>
      <c r="F11" s="92">
        <v>1</v>
      </c>
      <c r="G11" s="15"/>
      <c r="H11" s="15"/>
      <c r="I11" s="15"/>
      <c r="J11" s="15"/>
      <c r="K11" s="15"/>
      <c r="L11" s="15"/>
      <c r="M11" s="15"/>
      <c r="N11" s="15"/>
      <c r="O11" s="15"/>
      <c r="P11" s="15"/>
      <c r="Q11" s="15"/>
      <c r="R11" s="15"/>
    </row>
    <row r="12" spans="1:18" ht="14.25" x14ac:dyDescent="0.2">
      <c r="A12" s="92"/>
      <c r="B12" s="92">
        <v>12</v>
      </c>
      <c r="C12" s="256" t="s">
        <v>99</v>
      </c>
      <c r="D12" s="256"/>
      <c r="E12" s="256"/>
      <c r="F12" s="92"/>
      <c r="G12" s="15"/>
      <c r="H12" s="15"/>
      <c r="I12" s="15"/>
      <c r="J12" s="15"/>
      <c r="K12" s="15"/>
      <c r="L12" s="15"/>
      <c r="M12" s="15"/>
      <c r="N12" s="15"/>
      <c r="O12" s="15"/>
      <c r="P12" s="15"/>
      <c r="Q12" s="15"/>
      <c r="R12" s="15"/>
    </row>
    <row r="13" spans="1:18" ht="14.25" x14ac:dyDescent="0.2">
      <c r="A13" s="92"/>
      <c r="B13" s="92"/>
      <c r="C13" s="92">
        <v>121</v>
      </c>
      <c r="D13" s="256" t="s">
        <v>99</v>
      </c>
      <c r="E13" s="256"/>
      <c r="F13" s="92"/>
      <c r="G13" s="7"/>
      <c r="H13" s="7"/>
      <c r="I13" s="7"/>
      <c r="J13" s="7"/>
      <c r="K13" s="7"/>
      <c r="L13" s="7"/>
      <c r="M13" s="7"/>
      <c r="N13" s="7"/>
      <c r="O13" s="7"/>
      <c r="P13" s="7"/>
      <c r="Q13" s="7"/>
      <c r="R13" s="7"/>
    </row>
    <row r="14" spans="1:18" x14ac:dyDescent="0.25">
      <c r="A14" s="92"/>
      <c r="B14" s="92"/>
      <c r="C14" s="92"/>
      <c r="D14" s="144">
        <v>1211</v>
      </c>
      <c r="E14" s="92" t="s">
        <v>100</v>
      </c>
      <c r="F14" s="92">
        <v>1</v>
      </c>
      <c r="G14" s="7"/>
      <c r="H14" s="7"/>
      <c r="I14" s="7"/>
      <c r="J14" s="7"/>
      <c r="K14" s="7"/>
      <c r="L14" s="7"/>
      <c r="M14" s="7"/>
      <c r="N14" s="7"/>
      <c r="O14" s="7"/>
      <c r="P14" s="7"/>
      <c r="Q14" s="7"/>
      <c r="R14" s="7"/>
    </row>
    <row r="15" spans="1:18" x14ac:dyDescent="0.25">
      <c r="A15" s="92"/>
      <c r="B15" s="92"/>
      <c r="C15" s="92"/>
      <c r="D15" s="144">
        <v>1212</v>
      </c>
      <c r="E15" s="92" t="s">
        <v>101</v>
      </c>
      <c r="F15" s="92">
        <v>1</v>
      </c>
      <c r="G15" s="7"/>
      <c r="H15" s="7"/>
      <c r="I15" s="7"/>
      <c r="J15" s="7"/>
      <c r="K15" s="7"/>
      <c r="L15" s="7"/>
      <c r="M15" s="7"/>
      <c r="N15" s="7"/>
      <c r="O15" s="7"/>
      <c r="P15" s="7"/>
      <c r="Q15" s="7"/>
      <c r="R15" s="7"/>
    </row>
    <row r="16" spans="1:18" x14ac:dyDescent="0.25">
      <c r="A16" s="92"/>
      <c r="B16" s="92"/>
      <c r="C16" s="92"/>
      <c r="D16" s="144">
        <v>1213</v>
      </c>
      <c r="E16" s="92" t="s">
        <v>102</v>
      </c>
      <c r="F16" s="92">
        <v>1</v>
      </c>
      <c r="G16" s="7"/>
      <c r="H16" s="7"/>
      <c r="I16" s="7"/>
      <c r="J16" s="7"/>
      <c r="K16" s="7"/>
      <c r="L16" s="7"/>
      <c r="M16" s="7"/>
      <c r="N16" s="7"/>
      <c r="O16" s="7"/>
      <c r="P16" s="7"/>
      <c r="Q16" s="7"/>
      <c r="R16" s="7"/>
    </row>
    <row r="17" spans="1:18" x14ac:dyDescent="0.25">
      <c r="A17" s="92"/>
      <c r="B17" s="92"/>
      <c r="C17" s="92"/>
      <c r="D17" s="144">
        <v>1214</v>
      </c>
      <c r="E17" s="92" t="s">
        <v>103</v>
      </c>
      <c r="F17" s="92">
        <v>1</v>
      </c>
      <c r="G17" s="7"/>
      <c r="H17" s="7"/>
      <c r="I17" s="7"/>
      <c r="J17" s="7"/>
      <c r="K17" s="7"/>
      <c r="L17" s="7"/>
      <c r="M17" s="7"/>
      <c r="N17" s="7"/>
      <c r="O17" s="7"/>
      <c r="P17" s="7"/>
      <c r="Q17" s="7"/>
      <c r="R17" s="7"/>
    </row>
    <row r="18" spans="1:18" ht="14.25" x14ac:dyDescent="0.2">
      <c r="A18" s="92"/>
      <c r="B18" s="92">
        <v>13</v>
      </c>
      <c r="C18" s="256" t="s">
        <v>104</v>
      </c>
      <c r="D18" s="256"/>
      <c r="E18" s="256"/>
      <c r="F18" s="92"/>
      <c r="G18" s="7"/>
      <c r="H18" s="7"/>
      <c r="I18" s="7"/>
      <c r="J18" s="7"/>
      <c r="K18" s="7"/>
      <c r="L18" s="7"/>
      <c r="M18" s="7"/>
      <c r="N18" s="7"/>
      <c r="O18" s="7"/>
      <c r="P18" s="7"/>
      <c r="Q18" s="7"/>
      <c r="R18" s="7"/>
    </row>
    <row r="19" spans="1:18" ht="14.25" x14ac:dyDescent="0.2">
      <c r="A19" s="92"/>
      <c r="B19" s="92"/>
      <c r="C19" s="92">
        <v>131</v>
      </c>
      <c r="D19" s="256" t="s">
        <v>105</v>
      </c>
      <c r="E19" s="256"/>
      <c r="F19" s="92"/>
      <c r="G19" s="7"/>
      <c r="H19" s="7"/>
      <c r="I19" s="7"/>
      <c r="J19" s="7"/>
      <c r="K19" s="7"/>
      <c r="L19" s="7"/>
      <c r="M19" s="7"/>
      <c r="N19" s="7"/>
      <c r="O19" s="7"/>
      <c r="P19" s="7"/>
      <c r="Q19" s="7"/>
      <c r="R19" s="7"/>
    </row>
    <row r="20" spans="1:18" x14ac:dyDescent="0.25">
      <c r="A20" s="92"/>
      <c r="B20" s="92"/>
      <c r="C20" s="92"/>
      <c r="D20" s="144">
        <v>1311</v>
      </c>
      <c r="E20" s="92" t="s">
        <v>105</v>
      </c>
      <c r="F20" s="92">
        <v>1</v>
      </c>
      <c r="G20" s="7"/>
      <c r="H20" s="7"/>
      <c r="I20" s="7"/>
      <c r="J20" s="7"/>
      <c r="K20" s="7"/>
      <c r="L20" s="7"/>
      <c r="M20" s="7"/>
      <c r="N20" s="7"/>
      <c r="O20" s="7"/>
      <c r="P20" s="7"/>
      <c r="Q20" s="7"/>
      <c r="R20" s="7"/>
    </row>
    <row r="21" spans="1:18" ht="14.25" x14ac:dyDescent="0.2">
      <c r="A21" s="92"/>
      <c r="B21" s="92"/>
      <c r="C21" s="92">
        <v>132</v>
      </c>
      <c r="D21" s="256" t="s">
        <v>106</v>
      </c>
      <c r="E21" s="256"/>
      <c r="F21" s="92"/>
      <c r="G21" s="7"/>
      <c r="H21" s="7"/>
      <c r="I21" s="7"/>
      <c r="J21" s="7"/>
      <c r="K21" s="7"/>
      <c r="L21" s="7"/>
      <c r="M21" s="7"/>
      <c r="N21" s="7"/>
      <c r="O21" s="7"/>
      <c r="P21" s="7"/>
      <c r="Q21" s="7"/>
      <c r="R21" s="7"/>
    </row>
    <row r="22" spans="1:18" x14ac:dyDescent="0.25">
      <c r="A22" s="92"/>
      <c r="B22" s="92"/>
      <c r="C22" s="92"/>
      <c r="D22" s="144">
        <v>1321</v>
      </c>
      <c r="E22" s="92" t="s">
        <v>107</v>
      </c>
      <c r="F22" s="92">
        <v>1</v>
      </c>
      <c r="G22" s="7"/>
      <c r="H22" s="7"/>
      <c r="I22" s="7"/>
      <c r="J22" s="7"/>
      <c r="K22" s="7"/>
      <c r="L22" s="7"/>
      <c r="M22" s="7"/>
      <c r="N22" s="7"/>
      <c r="O22" s="7"/>
      <c r="P22" s="7"/>
      <c r="Q22" s="7"/>
      <c r="R22" s="7"/>
    </row>
    <row r="23" spans="1:18" x14ac:dyDescent="0.25">
      <c r="A23" s="92"/>
      <c r="B23" s="92"/>
      <c r="C23" s="92"/>
      <c r="D23" s="144">
        <v>1322</v>
      </c>
      <c r="E23" s="92" t="s">
        <v>108</v>
      </c>
      <c r="F23" s="92">
        <v>1</v>
      </c>
      <c r="G23" s="7"/>
      <c r="H23" s="7"/>
      <c r="I23" s="7"/>
      <c r="J23" s="7"/>
      <c r="K23" s="7"/>
      <c r="L23" s="7"/>
      <c r="M23" s="7"/>
      <c r="N23" s="7"/>
      <c r="O23" s="7"/>
      <c r="P23" s="7"/>
      <c r="Q23" s="7"/>
      <c r="R23" s="7"/>
    </row>
    <row r="24" spans="1:18" x14ac:dyDescent="0.25">
      <c r="A24" s="92"/>
      <c r="B24" s="92"/>
      <c r="C24" s="92"/>
      <c r="D24" s="144">
        <v>1323</v>
      </c>
      <c r="E24" s="92" t="s">
        <v>109</v>
      </c>
      <c r="F24" s="92">
        <v>1</v>
      </c>
      <c r="G24" s="7"/>
      <c r="H24" s="7"/>
      <c r="I24" s="7"/>
      <c r="J24" s="7"/>
      <c r="K24" s="7"/>
      <c r="L24" s="7"/>
      <c r="M24" s="7"/>
      <c r="N24" s="7"/>
      <c r="O24" s="7"/>
      <c r="P24" s="7"/>
      <c r="Q24" s="7"/>
      <c r="R24" s="7"/>
    </row>
    <row r="25" spans="1:18" x14ac:dyDescent="0.25">
      <c r="A25" s="92"/>
      <c r="B25" s="92"/>
      <c r="C25" s="92"/>
      <c r="D25" s="144">
        <v>1324</v>
      </c>
      <c r="E25" s="92" t="s">
        <v>110</v>
      </c>
      <c r="F25" s="92">
        <v>1</v>
      </c>
      <c r="G25" s="7"/>
      <c r="H25" s="7"/>
      <c r="I25" s="7"/>
      <c r="J25" s="7"/>
      <c r="K25" s="7"/>
      <c r="L25" s="7"/>
      <c r="M25" s="7"/>
      <c r="N25" s="7"/>
      <c r="O25" s="7"/>
      <c r="P25" s="7"/>
      <c r="Q25" s="7"/>
      <c r="R25" s="7"/>
    </row>
    <row r="26" spans="1:18" x14ac:dyDescent="0.25">
      <c r="A26" s="92"/>
      <c r="B26" s="92"/>
      <c r="C26" s="92"/>
      <c r="D26" s="144">
        <v>1325</v>
      </c>
      <c r="E26" s="92" t="s">
        <v>111</v>
      </c>
      <c r="F26" s="92">
        <v>1</v>
      </c>
      <c r="G26" s="7"/>
      <c r="H26" s="7"/>
      <c r="I26" s="7"/>
      <c r="J26" s="7"/>
      <c r="K26" s="7"/>
      <c r="L26" s="7"/>
      <c r="M26" s="7"/>
      <c r="N26" s="7"/>
      <c r="O26" s="7"/>
      <c r="P26" s="7"/>
      <c r="Q26" s="7"/>
      <c r="R26" s="7"/>
    </row>
    <row r="27" spans="1:18" ht="14.25" x14ac:dyDescent="0.2">
      <c r="A27" s="92"/>
      <c r="B27" s="92"/>
      <c r="C27" s="92">
        <v>133</v>
      </c>
      <c r="D27" s="256" t="s">
        <v>112</v>
      </c>
      <c r="E27" s="256"/>
      <c r="F27" s="92"/>
      <c r="G27" s="7"/>
      <c r="H27" s="7"/>
      <c r="I27" s="7"/>
      <c r="J27" s="7"/>
      <c r="K27" s="7"/>
      <c r="L27" s="7"/>
      <c r="M27" s="7"/>
      <c r="N27" s="7"/>
      <c r="O27" s="7"/>
      <c r="P27" s="7"/>
      <c r="Q27" s="7"/>
      <c r="R27" s="7"/>
    </row>
    <row r="28" spans="1:18" x14ac:dyDescent="0.25">
      <c r="A28" s="92"/>
      <c r="B28" s="92"/>
      <c r="C28" s="92"/>
      <c r="D28" s="144">
        <v>1331</v>
      </c>
      <c r="E28" s="92" t="s">
        <v>113</v>
      </c>
      <c r="F28" s="92">
        <v>1</v>
      </c>
      <c r="G28" s="7"/>
      <c r="H28" s="7"/>
      <c r="I28" s="7"/>
      <c r="J28" s="7"/>
      <c r="K28" s="7"/>
      <c r="L28" s="7"/>
      <c r="M28" s="7"/>
      <c r="N28" s="7"/>
      <c r="O28" s="7"/>
      <c r="P28" s="7"/>
      <c r="Q28" s="7"/>
      <c r="R28" s="7"/>
    </row>
    <row r="29" spans="1:18" x14ac:dyDescent="0.25">
      <c r="A29" s="92"/>
      <c r="B29" s="92"/>
      <c r="C29" s="92"/>
      <c r="D29" s="144">
        <v>1332</v>
      </c>
      <c r="E29" s="92" t="s">
        <v>114</v>
      </c>
      <c r="F29" s="92">
        <v>1</v>
      </c>
      <c r="G29" s="7"/>
      <c r="H29" s="7"/>
      <c r="I29" s="7"/>
      <c r="J29" s="7"/>
      <c r="K29" s="7"/>
      <c r="L29" s="7"/>
      <c r="M29" s="7"/>
      <c r="N29" s="7"/>
      <c r="O29" s="7"/>
      <c r="P29" s="7"/>
      <c r="Q29" s="7"/>
      <c r="R29" s="7"/>
    </row>
    <row r="30" spans="1:18" x14ac:dyDescent="0.25">
      <c r="A30" s="92"/>
      <c r="B30" s="92"/>
      <c r="C30" s="92"/>
      <c r="D30" s="144">
        <v>1333</v>
      </c>
      <c r="E30" s="92" t="s">
        <v>115</v>
      </c>
      <c r="F30" s="92">
        <v>1</v>
      </c>
      <c r="G30" s="7"/>
      <c r="H30" s="7"/>
      <c r="I30" s="7"/>
      <c r="J30" s="7"/>
      <c r="K30" s="7"/>
      <c r="L30" s="7"/>
      <c r="M30" s="7"/>
      <c r="N30" s="7"/>
      <c r="O30" s="7"/>
      <c r="P30" s="7"/>
      <c r="Q30" s="7"/>
      <c r="R30" s="7"/>
    </row>
    <row r="31" spans="1:18" x14ac:dyDescent="0.25">
      <c r="A31" s="92"/>
      <c r="B31" s="92"/>
      <c r="C31" s="92"/>
      <c r="D31" s="144">
        <v>1334</v>
      </c>
      <c r="E31" s="92" t="s">
        <v>116</v>
      </c>
      <c r="F31" s="92">
        <v>1</v>
      </c>
      <c r="G31" s="7"/>
      <c r="H31" s="7"/>
      <c r="I31" s="7"/>
      <c r="J31" s="7"/>
      <c r="K31" s="7"/>
      <c r="L31" s="7"/>
      <c r="M31" s="7"/>
      <c r="N31" s="7"/>
      <c r="O31" s="7"/>
      <c r="P31" s="7"/>
      <c r="Q31" s="7"/>
      <c r="R31" s="7"/>
    </row>
    <row r="32" spans="1:18" x14ac:dyDescent="0.25">
      <c r="A32" s="92"/>
      <c r="B32" s="92"/>
      <c r="C32" s="92"/>
      <c r="D32" s="144">
        <v>1335</v>
      </c>
      <c r="E32" s="92" t="s">
        <v>117</v>
      </c>
      <c r="F32" s="92">
        <v>1</v>
      </c>
      <c r="G32" s="7"/>
      <c r="H32" s="7"/>
      <c r="I32" s="7"/>
      <c r="J32" s="7"/>
      <c r="K32" s="7"/>
      <c r="L32" s="7"/>
      <c r="M32" s="7"/>
      <c r="N32" s="7"/>
      <c r="O32" s="7"/>
      <c r="P32" s="7"/>
      <c r="Q32" s="7"/>
      <c r="R32" s="7"/>
    </row>
    <row r="33" spans="1:18" x14ac:dyDescent="0.25">
      <c r="A33" s="92"/>
      <c r="B33" s="92"/>
      <c r="C33" s="92"/>
      <c r="D33" s="144">
        <v>1336</v>
      </c>
      <c r="E33" s="92" t="s">
        <v>118</v>
      </c>
      <c r="F33" s="92">
        <v>1</v>
      </c>
      <c r="G33" s="7"/>
      <c r="H33" s="7"/>
      <c r="I33" s="7"/>
      <c r="J33" s="7"/>
      <c r="K33" s="7"/>
      <c r="L33" s="7"/>
      <c r="M33" s="7"/>
      <c r="N33" s="7"/>
      <c r="O33" s="7"/>
      <c r="P33" s="7"/>
      <c r="Q33" s="7"/>
      <c r="R33" s="7"/>
    </row>
    <row r="34" spans="1:18" ht="14.25" x14ac:dyDescent="0.2">
      <c r="A34" s="92"/>
      <c r="B34" s="92"/>
      <c r="C34" s="92">
        <v>134</v>
      </c>
      <c r="D34" s="256" t="s">
        <v>119</v>
      </c>
      <c r="E34" s="256"/>
      <c r="F34" s="92"/>
      <c r="G34" s="7"/>
      <c r="H34" s="7"/>
      <c r="I34" s="7"/>
      <c r="J34" s="7"/>
      <c r="K34" s="7"/>
      <c r="L34" s="7"/>
      <c r="M34" s="7"/>
      <c r="N34" s="7"/>
      <c r="O34" s="7"/>
      <c r="P34" s="7"/>
      <c r="Q34" s="7"/>
      <c r="R34" s="7"/>
    </row>
    <row r="35" spans="1:18" x14ac:dyDescent="0.25">
      <c r="A35" s="92"/>
      <c r="B35" s="92"/>
      <c r="C35" s="92"/>
      <c r="D35" s="144">
        <v>1341</v>
      </c>
      <c r="E35" s="92" t="s">
        <v>120</v>
      </c>
      <c r="F35" s="92">
        <v>1</v>
      </c>
      <c r="G35" s="7"/>
      <c r="H35" s="7"/>
      <c r="I35" s="7"/>
      <c r="J35" s="7"/>
      <c r="K35" s="7"/>
      <c r="L35" s="7"/>
      <c r="M35" s="7"/>
      <c r="N35" s="7"/>
      <c r="O35" s="7"/>
      <c r="P35" s="7"/>
      <c r="Q35" s="7"/>
      <c r="R35" s="7"/>
    </row>
    <row r="36" spans="1:18" x14ac:dyDescent="0.25">
      <c r="A36" s="92"/>
      <c r="B36" s="92"/>
      <c r="C36" s="92"/>
      <c r="D36" s="144">
        <v>1342</v>
      </c>
      <c r="E36" s="92" t="s">
        <v>121</v>
      </c>
      <c r="F36" s="92">
        <v>1</v>
      </c>
      <c r="G36" s="7"/>
      <c r="H36" s="7"/>
      <c r="I36" s="7"/>
      <c r="J36" s="7"/>
      <c r="K36" s="7"/>
      <c r="L36" s="7"/>
      <c r="M36" s="7"/>
      <c r="N36" s="7"/>
      <c r="O36" s="7"/>
      <c r="P36" s="7"/>
      <c r="Q36" s="7"/>
      <c r="R36" s="7"/>
    </row>
    <row r="37" spans="1:18" x14ac:dyDescent="0.25">
      <c r="A37" s="92"/>
      <c r="B37" s="92"/>
      <c r="C37" s="92"/>
      <c r="D37" s="144">
        <v>1343</v>
      </c>
      <c r="E37" s="92" t="s">
        <v>122</v>
      </c>
      <c r="F37" s="92">
        <v>1</v>
      </c>
      <c r="G37" s="7"/>
      <c r="H37" s="7"/>
      <c r="I37" s="7"/>
      <c r="J37" s="7"/>
      <c r="K37" s="7"/>
      <c r="L37" s="7"/>
      <c r="M37" s="7"/>
      <c r="N37" s="7"/>
      <c r="O37" s="7"/>
      <c r="P37" s="7"/>
      <c r="Q37" s="7"/>
      <c r="R37" s="7"/>
    </row>
    <row r="38" spans="1:18" x14ac:dyDescent="0.25">
      <c r="A38" s="92"/>
      <c r="B38" s="92"/>
      <c r="C38" s="92"/>
      <c r="D38" s="144">
        <v>1344</v>
      </c>
      <c r="E38" s="92" t="s">
        <v>123</v>
      </c>
      <c r="F38" s="92">
        <v>1</v>
      </c>
      <c r="G38" s="7"/>
      <c r="H38" s="7"/>
      <c r="I38" s="7"/>
      <c r="J38" s="7"/>
      <c r="K38" s="7"/>
      <c r="L38" s="7"/>
      <c r="M38" s="7"/>
      <c r="N38" s="7"/>
      <c r="O38" s="7"/>
      <c r="P38" s="7"/>
      <c r="Q38" s="7"/>
      <c r="R38" s="7"/>
    </row>
    <row r="39" spans="1:18" ht="14.25" x14ac:dyDescent="0.2">
      <c r="A39" s="92"/>
      <c r="B39" s="92"/>
      <c r="C39" s="92">
        <v>135</v>
      </c>
      <c r="D39" s="256" t="s">
        <v>124</v>
      </c>
      <c r="E39" s="256"/>
      <c r="F39" s="92"/>
      <c r="G39" s="7"/>
      <c r="H39" s="7"/>
      <c r="I39" s="7"/>
      <c r="J39" s="7"/>
      <c r="K39" s="7"/>
      <c r="L39" s="7"/>
      <c r="M39" s="7"/>
      <c r="N39" s="7"/>
      <c r="O39" s="7"/>
      <c r="P39" s="7"/>
      <c r="Q39" s="7"/>
      <c r="R39" s="7"/>
    </row>
    <row r="40" spans="1:18" x14ac:dyDescent="0.25">
      <c r="A40" s="92"/>
      <c r="B40" s="92"/>
      <c r="C40" s="92"/>
      <c r="D40" s="144">
        <v>1351</v>
      </c>
      <c r="E40" s="92" t="s">
        <v>124</v>
      </c>
      <c r="F40" s="92">
        <v>1</v>
      </c>
      <c r="G40" s="7"/>
      <c r="H40" s="7"/>
      <c r="I40" s="7"/>
      <c r="J40" s="7"/>
      <c r="K40" s="7"/>
      <c r="L40" s="7"/>
      <c r="M40" s="7"/>
      <c r="N40" s="7"/>
      <c r="O40" s="7"/>
      <c r="P40" s="7"/>
      <c r="Q40" s="7"/>
      <c r="R40" s="7"/>
    </row>
    <row r="41" spans="1:18" ht="14.25" x14ac:dyDescent="0.2">
      <c r="A41" s="92"/>
      <c r="B41" s="92"/>
      <c r="C41" s="92">
        <v>139</v>
      </c>
      <c r="D41" s="256" t="s">
        <v>125</v>
      </c>
      <c r="E41" s="256"/>
      <c r="F41" s="92"/>
      <c r="G41" s="7"/>
      <c r="H41" s="7"/>
      <c r="I41" s="7"/>
      <c r="J41" s="7"/>
      <c r="K41" s="7"/>
      <c r="L41" s="7"/>
      <c r="M41" s="7"/>
      <c r="N41" s="7"/>
      <c r="O41" s="7"/>
      <c r="P41" s="7"/>
      <c r="Q41" s="7"/>
      <c r="R41" s="7"/>
    </row>
    <row r="42" spans="1:18" x14ac:dyDescent="0.25">
      <c r="A42" s="92"/>
      <c r="B42" s="92"/>
      <c r="C42" s="92"/>
      <c r="D42" s="144">
        <v>1391</v>
      </c>
      <c r="E42" s="92" t="s">
        <v>126</v>
      </c>
      <c r="F42" s="92">
        <v>1</v>
      </c>
      <c r="G42" s="7"/>
      <c r="H42" s="7"/>
      <c r="I42" s="7"/>
      <c r="J42" s="7"/>
      <c r="K42" s="7"/>
      <c r="L42" s="7"/>
      <c r="M42" s="7"/>
      <c r="N42" s="7"/>
      <c r="O42" s="7"/>
      <c r="P42" s="7"/>
      <c r="Q42" s="7"/>
      <c r="R42" s="7"/>
    </row>
    <row r="43" spans="1:18" x14ac:dyDescent="0.25">
      <c r="A43" s="92"/>
      <c r="B43" s="92"/>
      <c r="C43" s="92"/>
      <c r="D43" s="144">
        <v>1392</v>
      </c>
      <c r="E43" s="92" t="s">
        <v>127</v>
      </c>
      <c r="F43" s="92">
        <v>1</v>
      </c>
      <c r="G43" s="7"/>
      <c r="H43" s="7"/>
      <c r="I43" s="7"/>
      <c r="J43" s="7"/>
      <c r="K43" s="7"/>
      <c r="L43" s="7"/>
      <c r="M43" s="7"/>
      <c r="N43" s="7"/>
      <c r="O43" s="7"/>
      <c r="P43" s="7"/>
      <c r="Q43" s="7"/>
      <c r="R43" s="7"/>
    </row>
    <row r="44" spans="1:18" x14ac:dyDescent="0.25">
      <c r="A44" s="92"/>
      <c r="B44" s="92"/>
      <c r="C44" s="92"/>
      <c r="D44" s="144">
        <v>1399</v>
      </c>
      <c r="E44" s="92" t="s">
        <v>128</v>
      </c>
      <c r="F44" s="92">
        <v>1</v>
      </c>
      <c r="G44" s="7"/>
      <c r="H44" s="7"/>
      <c r="I44" s="7"/>
      <c r="J44" s="7"/>
      <c r="K44" s="7"/>
      <c r="L44" s="7"/>
      <c r="M44" s="7"/>
      <c r="N44" s="7"/>
      <c r="O44" s="7"/>
      <c r="P44" s="7"/>
      <c r="Q44" s="7"/>
      <c r="R44" s="7"/>
    </row>
    <row r="45" spans="1:18" ht="14.25" x14ac:dyDescent="0.2">
      <c r="A45" s="92"/>
      <c r="B45" s="92">
        <v>14</v>
      </c>
      <c r="C45" s="256" t="s">
        <v>129</v>
      </c>
      <c r="D45" s="256"/>
      <c r="E45" s="256"/>
      <c r="F45" s="92"/>
      <c r="G45" s="7"/>
      <c r="H45" s="7"/>
      <c r="I45" s="7"/>
      <c r="J45" s="7"/>
      <c r="K45" s="7"/>
      <c r="L45" s="7"/>
      <c r="M45" s="7"/>
      <c r="N45" s="7"/>
      <c r="O45" s="7"/>
      <c r="P45" s="7"/>
      <c r="Q45" s="7"/>
      <c r="R45" s="7"/>
    </row>
    <row r="46" spans="1:18" ht="14.25" x14ac:dyDescent="0.2">
      <c r="A46" s="92"/>
      <c r="B46" s="92"/>
      <c r="C46" s="92">
        <v>141</v>
      </c>
      <c r="D46" s="256" t="s">
        <v>130</v>
      </c>
      <c r="E46" s="256"/>
      <c r="F46" s="92"/>
      <c r="G46" s="7"/>
      <c r="H46" s="7"/>
      <c r="I46" s="7"/>
      <c r="J46" s="7"/>
      <c r="K46" s="7"/>
      <c r="L46" s="7"/>
      <c r="M46" s="7"/>
      <c r="N46" s="7"/>
      <c r="O46" s="7"/>
      <c r="P46" s="7"/>
      <c r="Q46" s="7"/>
      <c r="R46" s="7"/>
    </row>
    <row r="47" spans="1:18" x14ac:dyDescent="0.25">
      <c r="A47" s="92"/>
      <c r="B47" s="92"/>
      <c r="C47" s="92"/>
      <c r="D47" s="144">
        <v>1411</v>
      </c>
      <c r="E47" s="92" t="s">
        <v>131</v>
      </c>
      <c r="F47" s="92">
        <v>2</v>
      </c>
      <c r="G47" s="7"/>
      <c r="H47" s="7"/>
      <c r="I47" s="7"/>
      <c r="J47" s="7"/>
      <c r="K47" s="7"/>
      <c r="L47" s="7"/>
      <c r="M47" s="7"/>
      <c r="N47" s="7"/>
      <c r="O47" s="7"/>
      <c r="P47" s="7"/>
      <c r="Q47" s="7"/>
      <c r="R47" s="7"/>
    </row>
    <row r="48" spans="1:18" x14ac:dyDescent="0.25">
      <c r="A48" s="92"/>
      <c r="B48" s="92"/>
      <c r="C48" s="92"/>
      <c r="D48" s="144">
        <v>1412</v>
      </c>
      <c r="E48" s="92" t="s">
        <v>132</v>
      </c>
      <c r="F48" s="92">
        <v>2</v>
      </c>
      <c r="G48" s="7"/>
      <c r="H48" s="7"/>
      <c r="I48" s="7"/>
      <c r="J48" s="7"/>
      <c r="K48" s="7"/>
      <c r="L48" s="7"/>
      <c r="M48" s="7"/>
      <c r="N48" s="7"/>
      <c r="O48" s="7"/>
      <c r="P48" s="7"/>
      <c r="Q48" s="7"/>
      <c r="R48" s="7"/>
    </row>
    <row r="49" spans="1:18" x14ac:dyDescent="0.25">
      <c r="A49" s="92"/>
      <c r="B49" s="92"/>
      <c r="C49" s="92"/>
      <c r="D49" s="144">
        <v>1413</v>
      </c>
      <c r="E49" s="92" t="s">
        <v>133</v>
      </c>
      <c r="F49" s="92">
        <v>2</v>
      </c>
      <c r="G49" s="7"/>
      <c r="H49" s="7"/>
      <c r="I49" s="7"/>
      <c r="J49" s="7"/>
      <c r="K49" s="7"/>
      <c r="L49" s="7"/>
      <c r="M49" s="7"/>
      <c r="N49" s="7"/>
      <c r="O49" s="7"/>
      <c r="P49" s="7"/>
      <c r="Q49" s="7"/>
      <c r="R49" s="7"/>
    </row>
    <row r="50" spans="1:18" x14ac:dyDescent="0.25">
      <c r="A50" s="92"/>
      <c r="B50" s="92"/>
      <c r="C50" s="92"/>
      <c r="D50" s="144">
        <v>1414</v>
      </c>
      <c r="E50" s="92" t="s">
        <v>134</v>
      </c>
      <c r="F50" s="92">
        <v>2</v>
      </c>
      <c r="G50" s="7"/>
      <c r="H50" s="7"/>
      <c r="I50" s="7"/>
      <c r="J50" s="7"/>
      <c r="K50" s="7"/>
      <c r="L50" s="7"/>
      <c r="M50" s="7"/>
      <c r="N50" s="7"/>
      <c r="O50" s="7"/>
      <c r="P50" s="7"/>
      <c r="Q50" s="7"/>
      <c r="R50" s="7"/>
    </row>
    <row r="51" spans="1:18" x14ac:dyDescent="0.25">
      <c r="A51" s="92"/>
      <c r="B51" s="92"/>
      <c r="C51" s="92"/>
      <c r="D51" s="144">
        <v>1419</v>
      </c>
      <c r="E51" s="92" t="s">
        <v>135</v>
      </c>
      <c r="F51" s="92">
        <v>2</v>
      </c>
      <c r="G51" s="7"/>
      <c r="H51" s="7"/>
      <c r="I51" s="7"/>
      <c r="J51" s="7"/>
      <c r="K51" s="7"/>
      <c r="L51" s="7"/>
      <c r="M51" s="7"/>
      <c r="N51" s="7"/>
      <c r="O51" s="7"/>
      <c r="P51" s="7"/>
      <c r="Q51" s="7"/>
      <c r="R51" s="7"/>
    </row>
    <row r="52" spans="1:18" ht="14.25" x14ac:dyDescent="0.2">
      <c r="A52" s="92"/>
      <c r="B52" s="92"/>
      <c r="C52" s="92">
        <v>142</v>
      </c>
      <c r="D52" s="256" t="s">
        <v>136</v>
      </c>
      <c r="E52" s="256"/>
      <c r="F52" s="92"/>
      <c r="G52" s="7"/>
      <c r="H52" s="7"/>
      <c r="I52" s="7"/>
      <c r="J52" s="7"/>
      <c r="K52" s="7"/>
      <c r="L52" s="7"/>
      <c r="M52" s="7"/>
      <c r="N52" s="7"/>
      <c r="O52" s="7"/>
      <c r="P52" s="7"/>
      <c r="Q52" s="7"/>
      <c r="R52" s="7"/>
    </row>
    <row r="53" spans="1:18" x14ac:dyDescent="0.25">
      <c r="A53" s="92"/>
      <c r="B53" s="92"/>
      <c r="C53" s="92"/>
      <c r="D53" s="144">
        <v>1421</v>
      </c>
      <c r="E53" s="92" t="s">
        <v>136</v>
      </c>
      <c r="F53" s="92">
        <v>2</v>
      </c>
      <c r="G53" s="7"/>
      <c r="H53" s="7"/>
      <c r="I53" s="7"/>
      <c r="J53" s="7"/>
      <c r="K53" s="7"/>
      <c r="L53" s="7"/>
      <c r="M53" s="7"/>
      <c r="N53" s="7"/>
      <c r="O53" s="7"/>
      <c r="P53" s="7"/>
      <c r="Q53" s="7"/>
      <c r="R53" s="7"/>
    </row>
    <row r="54" spans="1:18" ht="14.25" x14ac:dyDescent="0.2">
      <c r="A54" s="92"/>
      <c r="B54" s="92"/>
      <c r="C54" s="92">
        <v>149</v>
      </c>
      <c r="D54" s="256" t="s">
        <v>137</v>
      </c>
      <c r="E54" s="256"/>
      <c r="F54" s="92"/>
      <c r="G54" s="7"/>
      <c r="H54" s="7"/>
      <c r="I54" s="7"/>
      <c r="J54" s="7"/>
      <c r="K54" s="7"/>
      <c r="L54" s="7"/>
      <c r="M54" s="7"/>
      <c r="N54" s="7"/>
      <c r="O54" s="7"/>
      <c r="P54" s="7"/>
      <c r="Q54" s="7"/>
      <c r="R54" s="7"/>
    </row>
    <row r="55" spans="1:18" x14ac:dyDescent="0.25">
      <c r="A55" s="92"/>
      <c r="B55" s="92"/>
      <c r="C55" s="92"/>
      <c r="D55" s="144">
        <v>1491</v>
      </c>
      <c r="E55" s="92" t="s">
        <v>138</v>
      </c>
      <c r="F55" s="92">
        <v>2</v>
      </c>
      <c r="G55" s="7"/>
      <c r="H55" s="7"/>
      <c r="I55" s="7"/>
      <c r="J55" s="7"/>
      <c r="K55" s="7"/>
      <c r="L55" s="7"/>
      <c r="M55" s="7"/>
      <c r="N55" s="7"/>
      <c r="O55" s="7"/>
      <c r="P55" s="7"/>
      <c r="Q55" s="7"/>
      <c r="R55" s="7"/>
    </row>
    <row r="56" spans="1:18" x14ac:dyDescent="0.25">
      <c r="A56" s="92"/>
      <c r="B56" s="92"/>
      <c r="C56" s="92"/>
      <c r="D56" s="144">
        <v>1492</v>
      </c>
      <c r="E56" s="92" t="s">
        <v>139</v>
      </c>
      <c r="F56" s="92">
        <v>2</v>
      </c>
      <c r="G56" s="7"/>
      <c r="H56" s="7"/>
      <c r="I56" s="7"/>
      <c r="J56" s="7"/>
      <c r="K56" s="7"/>
      <c r="L56" s="7"/>
      <c r="M56" s="7"/>
      <c r="N56" s="7"/>
      <c r="O56" s="7"/>
      <c r="P56" s="7"/>
      <c r="Q56" s="7"/>
      <c r="R56" s="7"/>
    </row>
    <row r="57" spans="1:18" x14ac:dyDescent="0.25">
      <c r="A57" s="92"/>
      <c r="B57" s="92"/>
      <c r="C57" s="92"/>
      <c r="D57" s="144">
        <v>1493</v>
      </c>
      <c r="E57" s="92" t="s">
        <v>140</v>
      </c>
      <c r="F57" s="92">
        <v>2</v>
      </c>
      <c r="G57" s="7"/>
      <c r="H57" s="7"/>
      <c r="I57" s="7"/>
      <c r="J57" s="7"/>
      <c r="K57" s="7"/>
      <c r="L57" s="7"/>
      <c r="M57" s="7"/>
      <c r="N57" s="7"/>
      <c r="O57" s="7"/>
      <c r="P57" s="7"/>
      <c r="Q57" s="7"/>
      <c r="R57" s="7"/>
    </row>
    <row r="58" spans="1:18" x14ac:dyDescent="0.25">
      <c r="A58" s="92"/>
      <c r="B58" s="92"/>
      <c r="C58" s="92"/>
      <c r="D58" s="144">
        <v>1494</v>
      </c>
      <c r="E58" s="92" t="s">
        <v>141</v>
      </c>
      <c r="F58" s="92">
        <v>2</v>
      </c>
      <c r="G58" s="7"/>
      <c r="H58" s="7"/>
      <c r="I58" s="7"/>
      <c r="J58" s="7"/>
      <c r="K58" s="7"/>
      <c r="L58" s="7"/>
      <c r="M58" s="7"/>
      <c r="N58" s="7"/>
      <c r="O58" s="7"/>
      <c r="P58" s="7"/>
      <c r="Q58" s="7"/>
      <c r="R58" s="7"/>
    </row>
    <row r="59" spans="1:18" x14ac:dyDescent="0.25">
      <c r="A59" s="92"/>
      <c r="B59" s="92"/>
      <c r="C59" s="92"/>
      <c r="D59" s="144">
        <v>1499</v>
      </c>
      <c r="E59" s="92" t="s">
        <v>142</v>
      </c>
      <c r="F59" s="92">
        <v>2</v>
      </c>
      <c r="G59" s="7"/>
      <c r="H59" s="7"/>
      <c r="I59" s="7"/>
      <c r="J59" s="7"/>
      <c r="K59" s="7"/>
      <c r="L59" s="7"/>
      <c r="M59" s="7"/>
      <c r="N59" s="7"/>
      <c r="O59" s="7"/>
      <c r="P59" s="7"/>
      <c r="Q59" s="7"/>
      <c r="R59" s="7"/>
    </row>
    <row r="60" spans="1:18" ht="14.25" x14ac:dyDescent="0.2">
      <c r="A60" s="256"/>
      <c r="B60" s="256"/>
      <c r="C60" s="256"/>
      <c r="D60" s="256"/>
      <c r="E60" s="256"/>
      <c r="F60" s="256"/>
      <c r="G60" s="7"/>
      <c r="H60" s="7"/>
      <c r="I60" s="7"/>
      <c r="J60" s="7"/>
      <c r="K60" s="7"/>
      <c r="L60" s="7"/>
      <c r="M60" s="7"/>
      <c r="N60" s="7"/>
      <c r="O60" s="7"/>
      <c r="P60" s="7"/>
      <c r="Q60" s="7"/>
      <c r="R60" s="7"/>
    </row>
    <row r="61" spans="1:18" ht="14.25" x14ac:dyDescent="0.2">
      <c r="A61" s="92">
        <v>2</v>
      </c>
      <c r="B61" s="256" t="s">
        <v>143</v>
      </c>
      <c r="C61" s="256"/>
      <c r="D61" s="256"/>
      <c r="E61" s="256"/>
      <c r="F61" s="92"/>
      <c r="G61" s="7"/>
      <c r="H61" s="7"/>
      <c r="I61" s="7"/>
      <c r="J61" s="7"/>
      <c r="K61" s="7"/>
      <c r="L61" s="7"/>
      <c r="M61" s="7"/>
      <c r="N61" s="7"/>
      <c r="O61" s="7"/>
      <c r="P61" s="7"/>
      <c r="Q61" s="7"/>
      <c r="R61" s="7"/>
    </row>
    <row r="62" spans="1:18" ht="14.25" x14ac:dyDescent="0.2">
      <c r="A62" s="92"/>
      <c r="B62" s="92">
        <v>21</v>
      </c>
      <c r="C62" s="256" t="s">
        <v>144</v>
      </c>
      <c r="D62" s="256"/>
      <c r="E62" s="256"/>
      <c r="F62" s="92"/>
      <c r="G62" s="7"/>
      <c r="H62" s="7"/>
      <c r="I62" s="7"/>
      <c r="J62" s="7"/>
      <c r="K62" s="7"/>
      <c r="L62" s="7"/>
      <c r="M62" s="7"/>
      <c r="N62" s="7"/>
      <c r="O62" s="7"/>
      <c r="P62" s="7"/>
      <c r="Q62" s="7"/>
      <c r="R62" s="7"/>
    </row>
    <row r="63" spans="1:18" ht="14.25" x14ac:dyDescent="0.2">
      <c r="A63" s="92"/>
      <c r="B63" s="92"/>
      <c r="C63" s="92">
        <v>211</v>
      </c>
      <c r="D63" s="256" t="s">
        <v>145</v>
      </c>
      <c r="E63" s="256"/>
      <c r="F63" s="92"/>
      <c r="G63" s="7"/>
      <c r="H63" s="7"/>
      <c r="I63" s="7"/>
      <c r="J63" s="7"/>
      <c r="K63" s="7"/>
      <c r="L63" s="7"/>
      <c r="M63" s="7"/>
      <c r="N63" s="7"/>
      <c r="O63" s="7"/>
      <c r="P63" s="7"/>
      <c r="Q63" s="7"/>
      <c r="R63" s="7"/>
    </row>
    <row r="64" spans="1:18" x14ac:dyDescent="0.25">
      <c r="A64" s="92"/>
      <c r="B64" s="92"/>
      <c r="C64" s="92"/>
      <c r="D64" s="144">
        <v>2111</v>
      </c>
      <c r="E64" s="92" t="s">
        <v>146</v>
      </c>
      <c r="F64" s="92">
        <v>1</v>
      </c>
      <c r="G64" s="7"/>
      <c r="H64" s="7"/>
      <c r="I64" s="7"/>
      <c r="J64" s="7"/>
      <c r="K64" s="7"/>
      <c r="L64" s="7"/>
      <c r="M64" s="7"/>
      <c r="N64" s="7"/>
      <c r="O64" s="7"/>
      <c r="P64" s="7"/>
      <c r="Q64" s="7"/>
      <c r="R64" s="7"/>
    </row>
    <row r="65" spans="1:18" x14ac:dyDescent="0.25">
      <c r="A65" s="92"/>
      <c r="B65" s="92"/>
      <c r="C65" s="92"/>
      <c r="D65" s="144">
        <v>2112</v>
      </c>
      <c r="E65" s="92" t="s">
        <v>147</v>
      </c>
      <c r="F65" s="92">
        <v>1</v>
      </c>
      <c r="G65" s="7"/>
      <c r="H65" s="7"/>
      <c r="I65" s="7"/>
      <c r="J65" s="7"/>
      <c r="K65" s="7"/>
      <c r="L65" s="7"/>
      <c r="M65" s="7"/>
      <c r="N65" s="7"/>
      <c r="O65" s="7"/>
      <c r="P65" s="7"/>
      <c r="Q65" s="7"/>
      <c r="R65" s="7"/>
    </row>
    <row r="66" spans="1:18" x14ac:dyDescent="0.25">
      <c r="A66" s="92"/>
      <c r="B66" s="92"/>
      <c r="C66" s="92"/>
      <c r="D66" s="144">
        <v>2113</v>
      </c>
      <c r="E66" s="92" t="s">
        <v>148</v>
      </c>
      <c r="F66" s="92">
        <v>1</v>
      </c>
      <c r="G66" s="7"/>
      <c r="H66" s="7"/>
      <c r="I66" s="7"/>
      <c r="J66" s="7"/>
      <c r="K66" s="7"/>
      <c r="L66" s="7"/>
      <c r="M66" s="7"/>
      <c r="N66" s="7"/>
      <c r="O66" s="7"/>
      <c r="P66" s="7"/>
      <c r="Q66" s="7"/>
      <c r="R66" s="7"/>
    </row>
    <row r="67" spans="1:18" x14ac:dyDescent="0.25">
      <c r="A67" s="92"/>
      <c r="B67" s="92"/>
      <c r="C67" s="92"/>
      <c r="D67" s="144">
        <v>2114</v>
      </c>
      <c r="E67" s="92" t="s">
        <v>149</v>
      </c>
      <c r="F67" s="92">
        <v>1</v>
      </c>
      <c r="G67" s="7"/>
      <c r="H67" s="7"/>
      <c r="I67" s="7"/>
      <c r="J67" s="7"/>
      <c r="K67" s="7"/>
      <c r="L67" s="7"/>
      <c r="M67" s="7"/>
      <c r="N67" s="7"/>
      <c r="O67" s="7"/>
      <c r="P67" s="7"/>
      <c r="Q67" s="7"/>
      <c r="R67" s="7"/>
    </row>
    <row r="68" spans="1:18" ht="14.25" x14ac:dyDescent="0.2">
      <c r="A68" s="92"/>
      <c r="B68" s="92"/>
      <c r="C68" s="92">
        <v>212</v>
      </c>
      <c r="D68" s="256" t="s">
        <v>150</v>
      </c>
      <c r="E68" s="256"/>
      <c r="F68" s="92"/>
      <c r="G68" s="7"/>
      <c r="H68" s="7"/>
      <c r="I68" s="7"/>
      <c r="J68" s="7"/>
      <c r="K68" s="7"/>
      <c r="L68" s="7"/>
      <c r="M68" s="7"/>
      <c r="N68" s="7"/>
      <c r="O68" s="7"/>
      <c r="P68" s="7"/>
      <c r="Q68" s="7"/>
      <c r="R68" s="7"/>
    </row>
    <row r="69" spans="1:18" x14ac:dyDescent="0.25">
      <c r="A69" s="92"/>
      <c r="B69" s="92"/>
      <c r="C69" s="92"/>
      <c r="D69" s="144">
        <v>2121</v>
      </c>
      <c r="E69" s="92" t="s">
        <v>151</v>
      </c>
      <c r="F69" s="92">
        <v>1</v>
      </c>
      <c r="G69" s="7"/>
      <c r="H69" s="7"/>
      <c r="I69" s="7"/>
      <c r="J69" s="7"/>
      <c r="K69" s="7"/>
      <c r="L69" s="7"/>
      <c r="M69" s="7"/>
      <c r="N69" s="7"/>
      <c r="O69" s="7"/>
      <c r="P69" s="7"/>
      <c r="Q69" s="7"/>
      <c r="R69" s="7"/>
    </row>
    <row r="70" spans="1:18" x14ac:dyDescent="0.25">
      <c r="A70" s="92"/>
      <c r="B70" s="92"/>
      <c r="C70" s="92"/>
      <c r="D70" s="144">
        <v>2122</v>
      </c>
      <c r="E70" s="92" t="s">
        <v>152</v>
      </c>
      <c r="F70" s="92">
        <v>1</v>
      </c>
      <c r="G70" s="7"/>
      <c r="H70" s="7"/>
      <c r="I70" s="7"/>
      <c r="J70" s="7"/>
      <c r="K70" s="7"/>
      <c r="L70" s="7"/>
      <c r="M70" s="7"/>
      <c r="N70" s="7"/>
      <c r="O70" s="7"/>
      <c r="P70" s="7"/>
      <c r="Q70" s="7"/>
      <c r="R70" s="7"/>
    </row>
    <row r="71" spans="1:18" x14ac:dyDescent="0.25">
      <c r="A71" s="92"/>
      <c r="B71" s="92"/>
      <c r="C71" s="92"/>
      <c r="D71" s="144">
        <v>2123</v>
      </c>
      <c r="E71" s="92" t="s">
        <v>153</v>
      </c>
      <c r="F71" s="92">
        <v>1</v>
      </c>
      <c r="G71" s="7"/>
      <c r="H71" s="7"/>
      <c r="I71" s="7"/>
      <c r="J71" s="7"/>
      <c r="K71" s="7"/>
      <c r="L71" s="7"/>
      <c r="M71" s="7"/>
      <c r="N71" s="7"/>
      <c r="O71" s="7"/>
      <c r="P71" s="7"/>
      <c r="Q71" s="7"/>
      <c r="R71" s="7"/>
    </row>
    <row r="72" spans="1:18" x14ac:dyDescent="0.25">
      <c r="A72" s="92"/>
      <c r="B72" s="92"/>
      <c r="C72" s="92"/>
      <c r="D72" s="144">
        <v>2124</v>
      </c>
      <c r="E72" s="92" t="s">
        <v>154</v>
      </c>
      <c r="F72" s="92">
        <v>1</v>
      </c>
      <c r="G72" s="7"/>
      <c r="H72" s="7"/>
      <c r="I72" s="7"/>
      <c r="J72" s="7"/>
      <c r="K72" s="7"/>
      <c r="L72" s="7"/>
      <c r="M72" s="7"/>
      <c r="N72" s="7"/>
      <c r="O72" s="7"/>
      <c r="P72" s="7"/>
      <c r="Q72" s="7"/>
      <c r="R72" s="7"/>
    </row>
    <row r="73" spans="1:18" ht="14.25" x14ac:dyDescent="0.2">
      <c r="A73" s="92"/>
      <c r="B73" s="92">
        <v>22</v>
      </c>
      <c r="C73" s="256" t="s">
        <v>155</v>
      </c>
      <c r="D73" s="256"/>
      <c r="E73" s="256"/>
      <c r="F73" s="92"/>
      <c r="G73" s="7"/>
      <c r="H73" s="7"/>
      <c r="I73" s="7"/>
      <c r="J73" s="7"/>
      <c r="K73" s="7"/>
      <c r="L73" s="7"/>
      <c r="M73" s="7"/>
      <c r="N73" s="7"/>
      <c r="O73" s="7"/>
      <c r="P73" s="7"/>
      <c r="Q73" s="7"/>
      <c r="R73" s="7"/>
    </row>
    <row r="74" spans="1:18" ht="14.25" x14ac:dyDescent="0.2">
      <c r="A74" s="92"/>
      <c r="B74" s="92"/>
      <c r="C74" s="92">
        <v>221</v>
      </c>
      <c r="D74" s="256" t="s">
        <v>156</v>
      </c>
      <c r="E74" s="256"/>
      <c r="F74" s="92"/>
      <c r="G74" s="7"/>
      <c r="H74" s="7"/>
      <c r="I74" s="7"/>
      <c r="J74" s="7"/>
      <c r="K74" s="7"/>
      <c r="L74" s="7"/>
      <c r="M74" s="7"/>
      <c r="N74" s="7"/>
      <c r="O74" s="7"/>
      <c r="P74" s="7"/>
      <c r="Q74" s="7"/>
      <c r="R74" s="7"/>
    </row>
    <row r="75" spans="1:18" x14ac:dyDescent="0.25">
      <c r="A75" s="92"/>
      <c r="B75" s="92"/>
      <c r="C75" s="92"/>
      <c r="D75" s="144">
        <v>2211</v>
      </c>
      <c r="E75" s="92" t="s">
        <v>157</v>
      </c>
      <c r="F75" s="92">
        <v>1</v>
      </c>
      <c r="G75" s="7"/>
      <c r="H75" s="7"/>
      <c r="I75" s="7"/>
      <c r="J75" s="7"/>
      <c r="K75" s="7"/>
      <c r="L75" s="7"/>
      <c r="M75" s="7"/>
      <c r="N75" s="7"/>
      <c r="O75" s="7"/>
      <c r="P75" s="7"/>
      <c r="Q75" s="7"/>
      <c r="R75" s="7"/>
    </row>
    <row r="76" spans="1:18" x14ac:dyDescent="0.25">
      <c r="A76" s="92"/>
      <c r="B76" s="92"/>
      <c r="C76" s="92"/>
      <c r="D76" s="144">
        <v>2212</v>
      </c>
      <c r="E76" s="92" t="s">
        <v>158</v>
      </c>
      <c r="F76" s="92">
        <v>1</v>
      </c>
      <c r="G76" s="7"/>
      <c r="H76" s="7"/>
      <c r="I76" s="7"/>
      <c r="J76" s="7"/>
      <c r="K76" s="7"/>
      <c r="L76" s="7"/>
      <c r="M76" s="7"/>
      <c r="N76" s="7"/>
      <c r="O76" s="7"/>
      <c r="P76" s="7"/>
      <c r="Q76" s="7"/>
      <c r="R76" s="7"/>
    </row>
    <row r="77" spans="1:18" ht="14.25" x14ac:dyDescent="0.2">
      <c r="A77" s="92"/>
      <c r="B77" s="92"/>
      <c r="C77" s="92">
        <v>222</v>
      </c>
      <c r="D77" s="256" t="s">
        <v>159</v>
      </c>
      <c r="E77" s="256"/>
      <c r="F77" s="92"/>
      <c r="G77" s="7"/>
      <c r="H77" s="7"/>
      <c r="I77" s="7"/>
      <c r="J77" s="7"/>
      <c r="K77" s="7"/>
      <c r="L77" s="7"/>
      <c r="M77" s="7"/>
      <c r="N77" s="7"/>
      <c r="O77" s="7"/>
      <c r="P77" s="7"/>
      <c r="Q77" s="7"/>
      <c r="R77" s="7"/>
    </row>
    <row r="78" spans="1:18" x14ac:dyDescent="0.25">
      <c r="A78" s="92"/>
      <c r="B78" s="92"/>
      <c r="C78" s="92"/>
      <c r="D78" s="144">
        <v>2221</v>
      </c>
      <c r="E78" s="92" t="s">
        <v>160</v>
      </c>
      <c r="F78" s="92">
        <v>2</v>
      </c>
      <c r="G78" s="7"/>
      <c r="H78" s="7"/>
      <c r="I78" s="7"/>
      <c r="J78" s="7"/>
      <c r="K78" s="7"/>
      <c r="L78" s="7"/>
      <c r="M78" s="7"/>
      <c r="N78" s="7"/>
      <c r="O78" s="7"/>
      <c r="P78" s="7"/>
      <c r="Q78" s="7"/>
      <c r="R78" s="7"/>
    </row>
    <row r="79" spans="1:18" x14ac:dyDescent="0.25">
      <c r="A79" s="92"/>
      <c r="B79" s="92"/>
      <c r="C79" s="92"/>
      <c r="D79" s="144">
        <v>2222</v>
      </c>
      <c r="E79" s="92" t="s">
        <v>161</v>
      </c>
      <c r="F79" s="92">
        <v>1</v>
      </c>
      <c r="G79" s="7"/>
      <c r="H79" s="7"/>
      <c r="I79" s="7"/>
      <c r="J79" s="7"/>
      <c r="K79" s="7"/>
      <c r="L79" s="7"/>
      <c r="M79" s="7"/>
      <c r="N79" s="7"/>
      <c r="O79" s="7"/>
      <c r="P79" s="7"/>
      <c r="Q79" s="7"/>
      <c r="R79" s="7"/>
    </row>
    <row r="80" spans="1:18" x14ac:dyDescent="0.25">
      <c r="A80" s="92"/>
      <c r="B80" s="92"/>
      <c r="C80" s="92"/>
      <c r="D80" s="144">
        <v>2223</v>
      </c>
      <c r="E80" s="92" t="s">
        <v>162</v>
      </c>
      <c r="F80" s="92">
        <v>1</v>
      </c>
      <c r="G80" s="7"/>
      <c r="H80" s="7"/>
      <c r="I80" s="7"/>
      <c r="J80" s="7"/>
      <c r="K80" s="7"/>
      <c r="L80" s="7"/>
      <c r="M80" s="7"/>
      <c r="N80" s="7"/>
      <c r="O80" s="7"/>
      <c r="P80" s="7"/>
      <c r="Q80" s="7"/>
      <c r="R80" s="7"/>
    </row>
    <row r="81" spans="1:18" ht="14.25" x14ac:dyDescent="0.2">
      <c r="A81" s="92"/>
      <c r="B81" s="92"/>
      <c r="C81" s="92">
        <v>223</v>
      </c>
      <c r="D81" s="256" t="s">
        <v>163</v>
      </c>
      <c r="E81" s="256"/>
      <c r="F81" s="92"/>
      <c r="G81" s="7"/>
      <c r="H81" s="7"/>
      <c r="I81" s="7"/>
      <c r="J81" s="7"/>
      <c r="K81" s="7"/>
      <c r="L81" s="7"/>
      <c r="M81" s="7"/>
      <c r="N81" s="7"/>
      <c r="O81" s="7"/>
      <c r="P81" s="7"/>
      <c r="Q81" s="7"/>
      <c r="R81" s="7"/>
    </row>
    <row r="82" spans="1:18" x14ac:dyDescent="0.25">
      <c r="A82" s="92"/>
      <c r="B82" s="92"/>
      <c r="C82" s="92"/>
      <c r="D82" s="144">
        <v>2231</v>
      </c>
      <c r="E82" s="92" t="s">
        <v>164</v>
      </c>
      <c r="F82" s="92">
        <v>1</v>
      </c>
      <c r="G82" s="7"/>
      <c r="H82" s="7"/>
      <c r="I82" s="7"/>
      <c r="J82" s="7"/>
      <c r="K82" s="7"/>
      <c r="L82" s="7"/>
      <c r="M82" s="7"/>
      <c r="N82" s="7"/>
      <c r="O82" s="7"/>
      <c r="P82" s="7"/>
      <c r="Q82" s="7"/>
      <c r="R82" s="7"/>
    </row>
    <row r="83" spans="1:18" x14ac:dyDescent="0.25">
      <c r="A83" s="92"/>
      <c r="B83" s="92"/>
      <c r="C83" s="92"/>
      <c r="D83" s="144">
        <v>2232</v>
      </c>
      <c r="E83" s="92" t="s">
        <v>165</v>
      </c>
      <c r="F83" s="92">
        <v>1</v>
      </c>
      <c r="G83" s="7"/>
      <c r="H83" s="7"/>
      <c r="I83" s="7"/>
      <c r="J83" s="7"/>
      <c r="K83" s="7"/>
      <c r="L83" s="7"/>
      <c r="M83" s="7"/>
      <c r="N83" s="7"/>
      <c r="O83" s="7"/>
      <c r="P83" s="7"/>
      <c r="Q83" s="7"/>
      <c r="R83" s="7"/>
    </row>
    <row r="84" spans="1:18" x14ac:dyDescent="0.25">
      <c r="A84" s="92"/>
      <c r="B84" s="92"/>
      <c r="C84" s="92"/>
      <c r="D84" s="144">
        <v>2233</v>
      </c>
      <c r="E84" s="92" t="s">
        <v>166</v>
      </c>
      <c r="F84" s="92">
        <v>1</v>
      </c>
      <c r="G84" s="7"/>
      <c r="H84" s="7"/>
      <c r="I84" s="7"/>
      <c r="J84" s="7"/>
      <c r="K84" s="7"/>
      <c r="L84" s="7"/>
      <c r="M84" s="7"/>
      <c r="N84" s="7"/>
      <c r="O84" s="7"/>
      <c r="P84" s="7"/>
      <c r="Q84" s="7"/>
      <c r="R84" s="7"/>
    </row>
    <row r="85" spans="1:18" ht="14.25" x14ac:dyDescent="0.2">
      <c r="A85" s="92"/>
      <c r="B85" s="92"/>
      <c r="C85" s="92">
        <v>224</v>
      </c>
      <c r="D85" s="256" t="s">
        <v>167</v>
      </c>
      <c r="E85" s="256"/>
      <c r="F85" s="92"/>
      <c r="G85" s="7"/>
      <c r="H85" s="7"/>
      <c r="I85" s="7"/>
      <c r="J85" s="7"/>
      <c r="K85" s="7"/>
      <c r="L85" s="7"/>
      <c r="M85" s="7"/>
      <c r="N85" s="7"/>
      <c r="O85" s="7"/>
      <c r="P85" s="7"/>
      <c r="Q85" s="7"/>
      <c r="R85" s="7"/>
    </row>
    <row r="86" spans="1:18" x14ac:dyDescent="0.25">
      <c r="A86" s="92"/>
      <c r="B86" s="92"/>
      <c r="C86" s="92"/>
      <c r="D86" s="144">
        <v>2241</v>
      </c>
      <c r="E86" s="92" t="s">
        <v>168</v>
      </c>
      <c r="F86" s="92">
        <v>1</v>
      </c>
      <c r="G86" s="7"/>
      <c r="H86" s="7"/>
      <c r="I86" s="7"/>
      <c r="J86" s="7"/>
      <c r="K86" s="7"/>
      <c r="L86" s="7"/>
      <c r="M86" s="7"/>
      <c r="N86" s="7"/>
      <c r="O86" s="7"/>
      <c r="P86" s="7"/>
      <c r="Q86" s="7"/>
      <c r="R86" s="7"/>
    </row>
    <row r="87" spans="1:18" x14ac:dyDescent="0.25">
      <c r="A87" s="92"/>
      <c r="B87" s="92"/>
      <c r="C87" s="92"/>
      <c r="D87" s="144">
        <v>2242</v>
      </c>
      <c r="E87" s="92" t="s">
        <v>169</v>
      </c>
      <c r="F87" s="92">
        <v>1</v>
      </c>
      <c r="G87" s="7"/>
      <c r="H87" s="7"/>
      <c r="I87" s="7"/>
      <c r="J87" s="7"/>
      <c r="K87" s="7"/>
      <c r="L87" s="7"/>
      <c r="M87" s="7"/>
      <c r="N87" s="7"/>
      <c r="O87" s="7"/>
      <c r="P87" s="7"/>
      <c r="Q87" s="7"/>
      <c r="R87" s="7"/>
    </row>
    <row r="88" spans="1:18" x14ac:dyDescent="0.25">
      <c r="A88" s="92"/>
      <c r="B88" s="92"/>
      <c r="C88" s="92"/>
      <c r="D88" s="144">
        <v>2243</v>
      </c>
      <c r="E88" s="92" t="s">
        <v>170</v>
      </c>
      <c r="F88" s="92">
        <v>1</v>
      </c>
      <c r="G88" s="7"/>
      <c r="H88" s="7"/>
      <c r="I88" s="7"/>
      <c r="J88" s="7"/>
      <c r="K88" s="7"/>
      <c r="L88" s="7"/>
      <c r="M88" s="7"/>
      <c r="N88" s="7"/>
      <c r="O88" s="7"/>
      <c r="P88" s="7"/>
      <c r="Q88" s="7"/>
      <c r="R88" s="7"/>
    </row>
    <row r="89" spans="1:18" x14ac:dyDescent="0.25">
      <c r="A89" s="92"/>
      <c r="B89" s="92"/>
      <c r="C89" s="92"/>
      <c r="D89" s="144">
        <v>2244</v>
      </c>
      <c r="E89" s="92" t="s">
        <v>171</v>
      </c>
      <c r="F89" s="92">
        <v>1</v>
      </c>
      <c r="G89" s="7"/>
      <c r="H89" s="7"/>
      <c r="I89" s="7"/>
      <c r="J89" s="7"/>
      <c r="K89" s="7"/>
      <c r="L89" s="7"/>
      <c r="M89" s="7"/>
      <c r="N89" s="7"/>
      <c r="O89" s="7"/>
      <c r="P89" s="7"/>
      <c r="Q89" s="7"/>
      <c r="R89" s="7"/>
    </row>
    <row r="90" spans="1:18" x14ac:dyDescent="0.25">
      <c r="A90" s="92"/>
      <c r="B90" s="92"/>
      <c r="C90" s="92"/>
      <c r="D90" s="144">
        <v>2245</v>
      </c>
      <c r="E90" s="92" t="s">
        <v>172</v>
      </c>
      <c r="F90" s="92">
        <v>1</v>
      </c>
      <c r="G90" s="7"/>
      <c r="H90" s="7"/>
      <c r="I90" s="7"/>
      <c r="J90" s="7"/>
      <c r="K90" s="7"/>
      <c r="L90" s="7"/>
      <c r="M90" s="7"/>
      <c r="N90" s="7"/>
      <c r="O90" s="7"/>
      <c r="P90" s="7"/>
      <c r="Q90" s="7"/>
      <c r="R90" s="7"/>
    </row>
    <row r="91" spans="1:18" x14ac:dyDescent="0.25">
      <c r="A91" s="92"/>
      <c r="B91" s="92"/>
      <c r="C91" s="92"/>
      <c r="D91" s="144">
        <v>2246</v>
      </c>
      <c r="E91" s="92" t="s">
        <v>173</v>
      </c>
      <c r="F91" s="92">
        <v>1</v>
      </c>
      <c r="G91" s="7"/>
      <c r="H91" s="7"/>
      <c r="I91" s="7"/>
      <c r="J91" s="7"/>
      <c r="K91" s="7"/>
      <c r="L91" s="7"/>
      <c r="M91" s="7"/>
      <c r="N91" s="7"/>
      <c r="O91" s="7"/>
      <c r="P91" s="7"/>
      <c r="Q91" s="7"/>
      <c r="R91" s="7"/>
    </row>
    <row r="92" spans="1:18" x14ac:dyDescent="0.25">
      <c r="A92" s="92"/>
      <c r="B92" s="92"/>
      <c r="C92" s="92"/>
      <c r="D92" s="144">
        <v>2247</v>
      </c>
      <c r="E92" s="92" t="s">
        <v>174</v>
      </c>
      <c r="F92" s="92">
        <v>1</v>
      </c>
      <c r="G92" s="7"/>
      <c r="H92" s="7"/>
      <c r="I92" s="7"/>
      <c r="J92" s="7"/>
      <c r="K92" s="7"/>
      <c r="L92" s="7"/>
      <c r="M92" s="7"/>
      <c r="N92" s="7"/>
      <c r="O92" s="7"/>
      <c r="P92" s="7"/>
      <c r="Q92" s="7"/>
      <c r="R92" s="7"/>
    </row>
    <row r="93" spans="1:18" x14ac:dyDescent="0.25">
      <c r="A93" s="92"/>
      <c r="B93" s="92"/>
      <c r="C93" s="92"/>
      <c r="D93" s="144">
        <v>2249</v>
      </c>
      <c r="E93" s="92" t="s">
        <v>175</v>
      </c>
      <c r="F93" s="92">
        <v>1</v>
      </c>
      <c r="G93" s="7"/>
      <c r="H93" s="7"/>
      <c r="I93" s="7"/>
      <c r="J93" s="7"/>
      <c r="K93" s="7"/>
      <c r="L93" s="7"/>
      <c r="M93" s="7"/>
      <c r="N93" s="7"/>
      <c r="O93" s="7"/>
      <c r="P93" s="7"/>
      <c r="Q93" s="7"/>
      <c r="R93" s="7"/>
    </row>
    <row r="94" spans="1:18" ht="14.25" x14ac:dyDescent="0.2">
      <c r="A94" s="92"/>
      <c r="B94" s="92"/>
      <c r="C94" s="92">
        <v>225</v>
      </c>
      <c r="D94" s="256" t="s">
        <v>176</v>
      </c>
      <c r="E94" s="256"/>
      <c r="F94" s="92"/>
      <c r="G94" s="7"/>
      <c r="H94" s="7"/>
      <c r="I94" s="7"/>
      <c r="J94" s="7"/>
      <c r="K94" s="7"/>
      <c r="L94" s="7"/>
      <c r="M94" s="7"/>
      <c r="N94" s="7"/>
      <c r="O94" s="7"/>
      <c r="P94" s="7"/>
      <c r="Q94" s="7"/>
      <c r="R94" s="7"/>
    </row>
    <row r="95" spans="1:18" x14ac:dyDescent="0.25">
      <c r="A95" s="92"/>
      <c r="B95" s="92"/>
      <c r="C95" s="92"/>
      <c r="D95" s="144">
        <v>2251</v>
      </c>
      <c r="E95" s="92" t="s">
        <v>177</v>
      </c>
      <c r="F95" s="92">
        <v>1</v>
      </c>
      <c r="G95" s="7"/>
      <c r="H95" s="7"/>
      <c r="I95" s="7"/>
      <c r="J95" s="7"/>
      <c r="K95" s="7"/>
      <c r="L95" s="7"/>
      <c r="M95" s="7"/>
      <c r="N95" s="7"/>
      <c r="O95" s="7"/>
      <c r="P95" s="7"/>
      <c r="Q95" s="7"/>
      <c r="R95" s="7"/>
    </row>
    <row r="96" spans="1:18" x14ac:dyDescent="0.25">
      <c r="A96" s="92"/>
      <c r="B96" s="92"/>
      <c r="C96" s="92"/>
      <c r="D96" s="144">
        <v>2252</v>
      </c>
      <c r="E96" s="92" t="s">
        <v>178</v>
      </c>
      <c r="F96" s="92">
        <v>1</v>
      </c>
      <c r="G96" s="7"/>
      <c r="H96" s="7"/>
      <c r="I96" s="7"/>
      <c r="J96" s="7"/>
      <c r="K96" s="7"/>
      <c r="L96" s="7"/>
      <c r="M96" s="7"/>
      <c r="N96" s="7"/>
      <c r="O96" s="7"/>
      <c r="P96" s="7"/>
      <c r="Q96" s="7"/>
      <c r="R96" s="7"/>
    </row>
    <row r="97" spans="1:18" x14ac:dyDescent="0.25">
      <c r="A97" s="92"/>
      <c r="B97" s="92"/>
      <c r="C97" s="92"/>
      <c r="D97" s="144">
        <v>2253</v>
      </c>
      <c r="E97" s="92" t="s">
        <v>179</v>
      </c>
      <c r="F97" s="92">
        <v>1</v>
      </c>
      <c r="G97" s="7"/>
      <c r="H97" s="7"/>
      <c r="I97" s="7"/>
      <c r="J97" s="7"/>
      <c r="K97" s="7"/>
      <c r="L97" s="7"/>
      <c r="M97" s="7"/>
      <c r="N97" s="7"/>
      <c r="O97" s="7"/>
      <c r="P97" s="7"/>
      <c r="Q97" s="7"/>
      <c r="R97" s="7"/>
    </row>
    <row r="98" spans="1:18" x14ac:dyDescent="0.25">
      <c r="A98" s="92"/>
      <c r="B98" s="92"/>
      <c r="C98" s="92"/>
      <c r="D98" s="144">
        <v>2254</v>
      </c>
      <c r="E98" s="92" t="s">
        <v>180</v>
      </c>
      <c r="F98" s="92">
        <v>1</v>
      </c>
      <c r="G98" s="7"/>
      <c r="H98" s="7"/>
      <c r="I98" s="7"/>
      <c r="J98" s="7"/>
      <c r="K98" s="7"/>
      <c r="L98" s="7"/>
      <c r="M98" s="7"/>
      <c r="N98" s="7"/>
      <c r="O98" s="7"/>
      <c r="P98" s="7"/>
      <c r="Q98" s="7"/>
      <c r="R98" s="7"/>
    </row>
    <row r="99" spans="1:18" ht="14.25" x14ac:dyDescent="0.2">
      <c r="A99" s="92"/>
      <c r="B99" s="92">
        <v>23</v>
      </c>
      <c r="C99" s="256" t="s">
        <v>181</v>
      </c>
      <c r="D99" s="256"/>
      <c r="E99" s="256"/>
      <c r="F99" s="92"/>
      <c r="G99" s="7"/>
      <c r="H99" s="7"/>
      <c r="I99" s="7"/>
      <c r="J99" s="7"/>
      <c r="K99" s="7"/>
      <c r="L99" s="7"/>
      <c r="M99" s="7"/>
      <c r="N99" s="7"/>
      <c r="O99" s="7"/>
      <c r="P99" s="7"/>
      <c r="Q99" s="7"/>
      <c r="R99" s="7"/>
    </row>
    <row r="100" spans="1:18" ht="14.25" x14ac:dyDescent="0.2">
      <c r="A100" s="92"/>
      <c r="B100" s="92"/>
      <c r="C100" s="92">
        <v>231</v>
      </c>
      <c r="D100" s="256" t="s">
        <v>182</v>
      </c>
      <c r="E100" s="256"/>
      <c r="F100" s="92"/>
      <c r="G100" s="7"/>
      <c r="H100" s="7"/>
      <c r="I100" s="7"/>
      <c r="J100" s="7"/>
      <c r="K100" s="7"/>
      <c r="L100" s="7"/>
      <c r="M100" s="7"/>
      <c r="N100" s="7"/>
      <c r="O100" s="7"/>
      <c r="P100" s="7"/>
      <c r="Q100" s="7"/>
      <c r="R100" s="7"/>
    </row>
    <row r="101" spans="1:18" x14ac:dyDescent="0.25">
      <c r="A101" s="92"/>
      <c r="B101" s="92"/>
      <c r="C101" s="92"/>
      <c r="D101" s="144">
        <v>2311</v>
      </c>
      <c r="E101" s="92" t="s">
        <v>183</v>
      </c>
      <c r="F101" s="92">
        <v>1</v>
      </c>
      <c r="G101" s="7"/>
      <c r="H101" s="7"/>
      <c r="I101" s="7"/>
      <c r="J101" s="7"/>
      <c r="K101" s="7"/>
      <c r="L101" s="7"/>
      <c r="M101" s="7"/>
      <c r="N101" s="7"/>
      <c r="O101" s="7"/>
      <c r="P101" s="7"/>
      <c r="Q101" s="7"/>
      <c r="R101" s="7"/>
    </row>
    <row r="102" spans="1:18" x14ac:dyDescent="0.25">
      <c r="A102" s="92"/>
      <c r="B102" s="92"/>
      <c r="C102" s="92"/>
      <c r="D102" s="144">
        <v>2312</v>
      </c>
      <c r="E102" s="92" t="s">
        <v>184</v>
      </c>
      <c r="F102" s="92">
        <v>1</v>
      </c>
      <c r="G102" s="7"/>
      <c r="H102" s="7"/>
      <c r="I102" s="7"/>
      <c r="J102" s="7"/>
      <c r="K102" s="7"/>
      <c r="L102" s="7"/>
      <c r="M102" s="7"/>
      <c r="N102" s="7"/>
      <c r="O102" s="7"/>
      <c r="P102" s="7"/>
      <c r="Q102" s="7"/>
      <c r="R102" s="7"/>
    </row>
    <row r="103" spans="1:18" ht="14.25" x14ac:dyDescent="0.2">
      <c r="A103" s="92"/>
      <c r="B103" s="92"/>
      <c r="C103" s="92">
        <v>232</v>
      </c>
      <c r="D103" s="256" t="s">
        <v>185</v>
      </c>
      <c r="E103" s="256"/>
      <c r="F103" s="92"/>
      <c r="G103" s="7"/>
      <c r="H103" s="7"/>
      <c r="I103" s="7"/>
      <c r="J103" s="7"/>
      <c r="K103" s="7"/>
      <c r="L103" s="7"/>
      <c r="M103" s="7"/>
      <c r="N103" s="7"/>
      <c r="O103" s="7"/>
      <c r="P103" s="7"/>
      <c r="Q103" s="7"/>
      <c r="R103" s="7"/>
    </row>
    <row r="104" spans="1:18" x14ac:dyDescent="0.25">
      <c r="A104" s="92"/>
      <c r="B104" s="92"/>
      <c r="C104" s="92"/>
      <c r="D104" s="144">
        <v>2321</v>
      </c>
      <c r="E104" s="92" t="s">
        <v>186</v>
      </c>
      <c r="F104" s="92">
        <v>1</v>
      </c>
      <c r="G104" s="7"/>
      <c r="H104" s="7"/>
      <c r="I104" s="7"/>
      <c r="J104" s="7"/>
      <c r="K104" s="7"/>
      <c r="L104" s="7"/>
      <c r="M104" s="7"/>
      <c r="N104" s="7"/>
      <c r="O104" s="7"/>
      <c r="P104" s="7"/>
      <c r="Q104" s="7"/>
      <c r="R104" s="7"/>
    </row>
    <row r="105" spans="1:18" x14ac:dyDescent="0.25">
      <c r="A105" s="92"/>
      <c r="B105" s="92"/>
      <c r="C105" s="92"/>
      <c r="D105" s="144">
        <v>2322</v>
      </c>
      <c r="E105" s="92" t="s">
        <v>187</v>
      </c>
      <c r="F105" s="92">
        <v>1</v>
      </c>
      <c r="G105" s="7"/>
      <c r="H105" s="7"/>
      <c r="I105" s="7"/>
      <c r="J105" s="7"/>
      <c r="K105" s="7"/>
      <c r="L105" s="7"/>
      <c r="M105" s="7"/>
      <c r="N105" s="7"/>
      <c r="O105" s="7"/>
      <c r="P105" s="7"/>
      <c r="Q105" s="7"/>
      <c r="R105" s="7"/>
    </row>
    <row r="106" spans="1:18" x14ac:dyDescent="0.25">
      <c r="A106" s="92"/>
      <c r="B106" s="92"/>
      <c r="C106" s="92"/>
      <c r="D106" s="144">
        <v>2323</v>
      </c>
      <c r="E106" s="92" t="s">
        <v>188</v>
      </c>
      <c r="F106" s="92">
        <v>1</v>
      </c>
      <c r="G106" s="7"/>
      <c r="H106" s="7"/>
      <c r="I106" s="7"/>
      <c r="J106" s="7"/>
      <c r="K106" s="7"/>
      <c r="L106" s="7"/>
      <c r="M106" s="7"/>
      <c r="N106" s="7"/>
      <c r="O106" s="7"/>
      <c r="P106" s="7"/>
      <c r="Q106" s="7"/>
      <c r="R106" s="7"/>
    </row>
    <row r="107" spans="1:18" x14ac:dyDescent="0.25">
      <c r="A107" s="92"/>
      <c r="B107" s="92"/>
      <c r="C107" s="92"/>
      <c r="D107" s="144">
        <v>2324</v>
      </c>
      <c r="E107" s="92" t="s">
        <v>189</v>
      </c>
      <c r="F107" s="92">
        <v>1</v>
      </c>
      <c r="G107" s="7"/>
      <c r="H107" s="7"/>
      <c r="I107" s="7"/>
      <c r="J107" s="7"/>
      <c r="K107" s="7"/>
      <c r="L107" s="7"/>
      <c r="M107" s="7"/>
      <c r="N107" s="7"/>
      <c r="O107" s="7"/>
      <c r="P107" s="7"/>
      <c r="Q107" s="7"/>
      <c r="R107" s="7"/>
    </row>
    <row r="108" spans="1:18" x14ac:dyDescent="0.25">
      <c r="A108" s="92"/>
      <c r="B108" s="92"/>
      <c r="C108" s="92"/>
      <c r="D108" s="144">
        <v>2325</v>
      </c>
      <c r="E108" s="92" t="s">
        <v>190</v>
      </c>
      <c r="F108" s="92">
        <v>1</v>
      </c>
      <c r="G108" s="7"/>
      <c r="H108" s="7"/>
      <c r="I108" s="7"/>
      <c r="J108" s="7"/>
      <c r="K108" s="7"/>
      <c r="L108" s="7"/>
      <c r="M108" s="7"/>
      <c r="N108" s="7"/>
      <c r="O108" s="7"/>
      <c r="P108" s="7"/>
      <c r="Q108" s="7"/>
      <c r="R108" s="7"/>
    </row>
    <row r="109" spans="1:18" x14ac:dyDescent="0.25">
      <c r="A109" s="92"/>
      <c r="B109" s="92"/>
      <c r="C109" s="92"/>
      <c r="D109" s="144">
        <v>2326</v>
      </c>
      <c r="E109" s="92" t="s">
        <v>191</v>
      </c>
      <c r="F109" s="92">
        <v>1</v>
      </c>
      <c r="G109" s="7"/>
      <c r="H109" s="7"/>
      <c r="I109" s="7"/>
      <c r="J109" s="7"/>
      <c r="K109" s="7"/>
      <c r="L109" s="7"/>
      <c r="M109" s="7"/>
      <c r="N109" s="7"/>
      <c r="O109" s="7"/>
      <c r="P109" s="7"/>
      <c r="Q109" s="7"/>
      <c r="R109" s="7"/>
    </row>
    <row r="110" spans="1:18" ht="14.25" x14ac:dyDescent="0.2">
      <c r="A110" s="92"/>
      <c r="B110" s="92"/>
      <c r="C110" s="92">
        <v>233</v>
      </c>
      <c r="D110" s="256" t="s">
        <v>192</v>
      </c>
      <c r="E110" s="256"/>
      <c r="F110" s="92"/>
      <c r="G110" s="7"/>
      <c r="H110" s="7"/>
      <c r="I110" s="7"/>
      <c r="J110" s="7"/>
      <c r="K110" s="7"/>
      <c r="L110" s="7"/>
      <c r="M110" s="7"/>
      <c r="N110" s="7"/>
      <c r="O110" s="7"/>
      <c r="P110" s="7"/>
      <c r="Q110" s="7"/>
      <c r="R110" s="7"/>
    </row>
    <row r="111" spans="1:18" x14ac:dyDescent="0.25">
      <c r="A111" s="92"/>
      <c r="B111" s="92"/>
      <c r="C111" s="92"/>
      <c r="D111" s="144">
        <v>2331</v>
      </c>
      <c r="E111" s="92" t="s">
        <v>193</v>
      </c>
      <c r="F111" s="92">
        <v>1</v>
      </c>
      <c r="G111" s="7"/>
      <c r="H111" s="7"/>
      <c r="I111" s="7"/>
      <c r="J111" s="7"/>
      <c r="K111" s="7"/>
      <c r="L111" s="7"/>
      <c r="M111" s="7"/>
      <c r="N111" s="7"/>
      <c r="O111" s="7"/>
      <c r="P111" s="7"/>
      <c r="Q111" s="7"/>
      <c r="R111" s="7"/>
    </row>
    <row r="112" spans="1:18" x14ac:dyDescent="0.25">
      <c r="A112" s="92"/>
      <c r="B112" s="92"/>
      <c r="C112" s="92"/>
      <c r="D112" s="144">
        <v>2332</v>
      </c>
      <c r="E112" s="92" t="s">
        <v>194</v>
      </c>
      <c r="F112" s="92">
        <v>1</v>
      </c>
      <c r="G112" s="7"/>
      <c r="H112" s="7"/>
      <c r="I112" s="7"/>
      <c r="J112" s="7"/>
      <c r="K112" s="7"/>
      <c r="L112" s="7"/>
      <c r="M112" s="7"/>
      <c r="N112" s="7"/>
      <c r="O112" s="7"/>
      <c r="P112" s="7"/>
      <c r="Q112" s="7"/>
      <c r="R112" s="7"/>
    </row>
    <row r="113" spans="1:18" x14ac:dyDescent="0.25">
      <c r="A113" s="92"/>
      <c r="B113" s="92"/>
      <c r="C113" s="92"/>
      <c r="D113" s="144">
        <v>2333</v>
      </c>
      <c r="E113" s="92" t="s">
        <v>195</v>
      </c>
      <c r="F113" s="92">
        <v>1</v>
      </c>
      <c r="G113" s="7"/>
      <c r="H113" s="7"/>
      <c r="I113" s="7"/>
      <c r="J113" s="7"/>
      <c r="K113" s="7"/>
      <c r="L113" s="7"/>
      <c r="M113" s="7"/>
      <c r="N113" s="7"/>
      <c r="O113" s="7"/>
      <c r="P113" s="7"/>
      <c r="Q113" s="7"/>
      <c r="R113" s="7"/>
    </row>
    <row r="114" spans="1:18" x14ac:dyDescent="0.25">
      <c r="A114" s="92"/>
      <c r="B114" s="92"/>
      <c r="C114" s="92"/>
      <c r="D114" s="144">
        <v>2334</v>
      </c>
      <c r="E114" s="92" t="s">
        <v>196</v>
      </c>
      <c r="F114" s="92">
        <v>1</v>
      </c>
      <c r="G114" s="7"/>
      <c r="H114" s="7"/>
      <c r="I114" s="7"/>
      <c r="J114" s="7"/>
      <c r="K114" s="7"/>
      <c r="L114" s="7"/>
      <c r="M114" s="7"/>
      <c r="N114" s="7"/>
      <c r="O114" s="7"/>
      <c r="P114" s="7"/>
      <c r="Q114" s="7"/>
      <c r="R114" s="7"/>
    </row>
    <row r="115" spans="1:18" x14ac:dyDescent="0.25">
      <c r="A115" s="92"/>
      <c r="B115" s="92"/>
      <c r="C115" s="92"/>
      <c r="D115" s="144">
        <v>2335</v>
      </c>
      <c r="E115" s="92" t="s">
        <v>197</v>
      </c>
      <c r="F115" s="92">
        <v>1</v>
      </c>
      <c r="G115" s="7"/>
      <c r="H115" s="7"/>
      <c r="I115" s="7"/>
      <c r="J115" s="7"/>
      <c r="K115" s="7"/>
      <c r="L115" s="7"/>
      <c r="M115" s="7"/>
      <c r="N115" s="7"/>
      <c r="O115" s="7"/>
      <c r="P115" s="7"/>
      <c r="Q115" s="7"/>
      <c r="R115" s="7"/>
    </row>
    <row r="116" spans="1:18" x14ac:dyDescent="0.25">
      <c r="A116" s="92"/>
      <c r="B116" s="92"/>
      <c r="C116" s="92"/>
      <c r="D116" s="144">
        <v>2336</v>
      </c>
      <c r="E116" s="92" t="s">
        <v>198</v>
      </c>
      <c r="F116" s="92">
        <v>1</v>
      </c>
      <c r="G116" s="7"/>
      <c r="H116" s="7"/>
      <c r="I116" s="7"/>
      <c r="J116" s="7"/>
      <c r="K116" s="7"/>
      <c r="L116" s="7"/>
      <c r="M116" s="7"/>
      <c r="N116" s="7"/>
      <c r="O116" s="7"/>
      <c r="P116" s="7"/>
      <c r="Q116" s="7"/>
      <c r="R116" s="7"/>
    </row>
    <row r="117" spans="1:18" x14ac:dyDescent="0.25">
      <c r="A117" s="92"/>
      <c r="B117" s="92"/>
      <c r="C117" s="92"/>
      <c r="D117" s="144">
        <v>2339</v>
      </c>
      <c r="E117" s="92" t="s">
        <v>199</v>
      </c>
      <c r="F117" s="92">
        <v>1</v>
      </c>
      <c r="G117" s="7"/>
      <c r="H117" s="7"/>
      <c r="I117" s="7"/>
      <c r="J117" s="7"/>
      <c r="K117" s="7"/>
      <c r="L117" s="7"/>
      <c r="M117" s="7"/>
      <c r="N117" s="7"/>
      <c r="O117" s="7"/>
      <c r="P117" s="7"/>
      <c r="Q117" s="7"/>
      <c r="R117" s="7"/>
    </row>
    <row r="118" spans="1:18" ht="14.25" x14ac:dyDescent="0.2">
      <c r="A118" s="92"/>
      <c r="B118" s="92"/>
      <c r="C118" s="92">
        <v>234</v>
      </c>
      <c r="D118" s="256" t="s">
        <v>200</v>
      </c>
      <c r="E118" s="256"/>
      <c r="F118" s="92"/>
      <c r="G118" s="7"/>
      <c r="H118" s="7"/>
      <c r="I118" s="7"/>
      <c r="J118" s="7"/>
      <c r="K118" s="7"/>
      <c r="L118" s="7"/>
      <c r="M118" s="7"/>
      <c r="N118" s="7"/>
      <c r="O118" s="7"/>
      <c r="P118" s="7"/>
      <c r="Q118" s="7"/>
      <c r="R118" s="7"/>
    </row>
    <row r="119" spans="1:18" x14ac:dyDescent="0.25">
      <c r="A119" s="92"/>
      <c r="B119" s="92"/>
      <c r="C119" s="92"/>
      <c r="D119" s="144">
        <v>2341</v>
      </c>
      <c r="E119" s="92" t="s">
        <v>201</v>
      </c>
      <c r="F119" s="92">
        <v>1</v>
      </c>
      <c r="G119" s="7"/>
      <c r="H119" s="7"/>
      <c r="I119" s="7"/>
      <c r="J119" s="7"/>
      <c r="K119" s="7"/>
      <c r="L119" s="7"/>
      <c r="M119" s="7"/>
      <c r="N119" s="7"/>
      <c r="O119" s="7"/>
      <c r="P119" s="7"/>
      <c r="Q119" s="7"/>
      <c r="R119" s="7"/>
    </row>
    <row r="120" spans="1:18" x14ac:dyDescent="0.25">
      <c r="A120" s="92"/>
      <c r="B120" s="92"/>
      <c r="C120" s="92"/>
      <c r="D120" s="144">
        <v>2342</v>
      </c>
      <c r="E120" s="92" t="s">
        <v>202</v>
      </c>
      <c r="F120" s="92">
        <v>1</v>
      </c>
      <c r="G120" s="7"/>
      <c r="H120" s="7"/>
      <c r="I120" s="7"/>
      <c r="J120" s="7"/>
      <c r="K120" s="7"/>
      <c r="L120" s="7"/>
      <c r="M120" s="7"/>
      <c r="N120" s="7"/>
      <c r="O120" s="7"/>
      <c r="P120" s="7"/>
      <c r="Q120" s="7"/>
      <c r="R120" s="7"/>
    </row>
    <row r="121" spans="1:18" x14ac:dyDescent="0.25">
      <c r="A121" s="92"/>
      <c r="B121" s="92"/>
      <c r="C121" s="92"/>
      <c r="D121" s="144">
        <v>2343</v>
      </c>
      <c r="E121" s="92" t="s">
        <v>203</v>
      </c>
      <c r="F121" s="92">
        <v>1</v>
      </c>
      <c r="G121" s="7"/>
      <c r="H121" s="7"/>
      <c r="I121" s="7"/>
      <c r="J121" s="7"/>
      <c r="K121" s="7"/>
      <c r="L121" s="7"/>
      <c r="M121" s="7"/>
      <c r="N121" s="7"/>
      <c r="O121" s="7"/>
      <c r="P121" s="7"/>
      <c r="Q121" s="7"/>
      <c r="R121" s="7"/>
    </row>
    <row r="122" spans="1:18" x14ac:dyDescent="0.25">
      <c r="A122" s="92"/>
      <c r="B122" s="92"/>
      <c r="C122" s="92"/>
      <c r="D122" s="144">
        <v>2344</v>
      </c>
      <c r="E122" s="92" t="s">
        <v>204</v>
      </c>
      <c r="F122" s="92">
        <v>1</v>
      </c>
      <c r="G122" s="7"/>
      <c r="H122" s="7"/>
      <c r="I122" s="7"/>
      <c r="J122" s="7"/>
      <c r="K122" s="7"/>
      <c r="L122" s="7"/>
      <c r="M122" s="7"/>
      <c r="N122" s="7"/>
      <c r="O122" s="7"/>
      <c r="P122" s="7"/>
      <c r="Q122" s="7"/>
      <c r="R122" s="7"/>
    </row>
    <row r="123" spans="1:18" x14ac:dyDescent="0.25">
      <c r="A123" s="92"/>
      <c r="B123" s="92"/>
      <c r="C123" s="92"/>
      <c r="D123" s="144">
        <v>2345</v>
      </c>
      <c r="E123" s="92" t="s">
        <v>205</v>
      </c>
      <c r="F123" s="92">
        <v>1</v>
      </c>
      <c r="G123" s="7"/>
      <c r="H123" s="7"/>
      <c r="I123" s="7"/>
      <c r="J123" s="7"/>
      <c r="K123" s="7"/>
      <c r="L123" s="7"/>
      <c r="M123" s="7"/>
      <c r="N123" s="7"/>
      <c r="O123" s="7"/>
      <c r="P123" s="7"/>
      <c r="Q123" s="7"/>
      <c r="R123" s="7"/>
    </row>
    <row r="124" spans="1:18" x14ac:dyDescent="0.25">
      <c r="A124" s="92"/>
      <c r="B124" s="92"/>
      <c r="C124" s="92"/>
      <c r="D124" s="144">
        <v>2346</v>
      </c>
      <c r="E124" s="92" t="s">
        <v>206</v>
      </c>
      <c r="F124" s="92">
        <v>1</v>
      </c>
      <c r="G124" s="7"/>
      <c r="H124" s="7"/>
      <c r="I124" s="7"/>
      <c r="J124" s="7"/>
      <c r="K124" s="7"/>
      <c r="L124" s="7"/>
      <c r="M124" s="7"/>
      <c r="N124" s="7"/>
      <c r="O124" s="7"/>
      <c r="P124" s="7"/>
      <c r="Q124" s="7"/>
      <c r="R124" s="7"/>
    </row>
    <row r="125" spans="1:18" x14ac:dyDescent="0.25">
      <c r="A125" s="92"/>
      <c r="B125" s="92"/>
      <c r="C125" s="92"/>
      <c r="D125" s="144">
        <v>2347</v>
      </c>
      <c r="E125" s="92" t="s">
        <v>207</v>
      </c>
      <c r="F125" s="92">
        <v>1</v>
      </c>
      <c r="G125" s="7"/>
      <c r="H125" s="7"/>
      <c r="I125" s="7"/>
      <c r="J125" s="7"/>
      <c r="K125" s="7"/>
      <c r="L125" s="7"/>
      <c r="M125" s="7"/>
      <c r="N125" s="7"/>
      <c r="O125" s="7"/>
      <c r="P125" s="7"/>
      <c r="Q125" s="7"/>
      <c r="R125" s="7"/>
    </row>
    <row r="126" spans="1:18" x14ac:dyDescent="0.25">
      <c r="A126" s="92"/>
      <c r="B126" s="92"/>
      <c r="C126" s="92"/>
      <c r="D126" s="144">
        <v>2349</v>
      </c>
      <c r="E126" s="92" t="s">
        <v>208</v>
      </c>
      <c r="F126" s="92">
        <v>1</v>
      </c>
      <c r="G126" s="7"/>
      <c r="H126" s="7"/>
      <c r="I126" s="7"/>
      <c r="J126" s="7"/>
      <c r="K126" s="7"/>
      <c r="L126" s="7"/>
      <c r="M126" s="7"/>
      <c r="N126" s="7"/>
      <c r="O126" s="7"/>
      <c r="P126" s="7"/>
      <c r="Q126" s="7"/>
      <c r="R126" s="7"/>
    </row>
    <row r="127" spans="1:18" ht="14.25" x14ac:dyDescent="0.2">
      <c r="A127" s="92"/>
      <c r="B127" s="92">
        <v>24</v>
      </c>
      <c r="C127" s="256" t="s">
        <v>209</v>
      </c>
      <c r="D127" s="256"/>
      <c r="E127" s="256"/>
      <c r="F127" s="92"/>
      <c r="G127" s="7"/>
      <c r="H127" s="7"/>
      <c r="I127" s="7"/>
      <c r="J127" s="7"/>
      <c r="K127" s="7"/>
      <c r="L127" s="7"/>
      <c r="M127" s="7"/>
      <c r="N127" s="7"/>
      <c r="O127" s="7"/>
      <c r="P127" s="7"/>
      <c r="Q127" s="7"/>
      <c r="R127" s="7"/>
    </row>
    <row r="128" spans="1:18" ht="14.25" x14ac:dyDescent="0.2">
      <c r="A128" s="92"/>
      <c r="B128" s="92"/>
      <c r="C128" s="92">
        <v>241</v>
      </c>
      <c r="D128" s="256" t="s">
        <v>210</v>
      </c>
      <c r="E128" s="256"/>
      <c r="F128" s="92"/>
      <c r="G128" s="7"/>
      <c r="H128" s="7"/>
      <c r="I128" s="7"/>
      <c r="J128" s="7"/>
      <c r="K128" s="7"/>
      <c r="L128" s="7"/>
      <c r="M128" s="7"/>
      <c r="N128" s="7"/>
      <c r="O128" s="7"/>
      <c r="P128" s="7"/>
      <c r="Q128" s="7"/>
      <c r="R128" s="7"/>
    </row>
    <row r="129" spans="1:18" x14ac:dyDescent="0.25">
      <c r="A129" s="92"/>
      <c r="B129" s="92"/>
      <c r="C129" s="92"/>
      <c r="D129" s="144">
        <v>2411</v>
      </c>
      <c r="E129" s="92" t="s">
        <v>211</v>
      </c>
      <c r="F129" s="92">
        <v>1</v>
      </c>
      <c r="G129" s="7"/>
      <c r="H129" s="7"/>
      <c r="I129" s="7"/>
      <c r="J129" s="7"/>
      <c r="K129" s="7"/>
      <c r="L129" s="7"/>
      <c r="M129" s="7"/>
      <c r="N129" s="7"/>
      <c r="O129" s="7"/>
      <c r="P129" s="7"/>
      <c r="Q129" s="7"/>
      <c r="R129" s="7"/>
    </row>
    <row r="130" spans="1:18" x14ac:dyDescent="0.25">
      <c r="A130" s="92"/>
      <c r="B130" s="92"/>
      <c r="C130" s="92"/>
      <c r="D130" s="144">
        <v>2412</v>
      </c>
      <c r="E130" s="92" t="s">
        <v>212</v>
      </c>
      <c r="F130" s="92">
        <v>1</v>
      </c>
      <c r="G130" s="7"/>
      <c r="H130" s="7"/>
      <c r="I130" s="7"/>
      <c r="J130" s="7"/>
      <c r="K130" s="7"/>
      <c r="L130" s="7"/>
      <c r="M130" s="7"/>
      <c r="N130" s="7"/>
      <c r="O130" s="7"/>
      <c r="P130" s="7"/>
      <c r="Q130" s="7"/>
      <c r="R130" s="7"/>
    </row>
    <row r="131" spans="1:18" x14ac:dyDescent="0.25">
      <c r="A131" s="92"/>
      <c r="B131" s="92"/>
      <c r="C131" s="92"/>
      <c r="D131" s="144">
        <v>2413</v>
      </c>
      <c r="E131" s="92" t="s">
        <v>213</v>
      </c>
      <c r="F131" s="92">
        <v>1</v>
      </c>
      <c r="G131" s="7"/>
      <c r="H131" s="7"/>
      <c r="I131" s="7"/>
      <c r="J131" s="7"/>
      <c r="K131" s="7"/>
      <c r="L131" s="7"/>
      <c r="M131" s="7"/>
      <c r="N131" s="7"/>
      <c r="O131" s="7"/>
      <c r="P131" s="7"/>
      <c r="Q131" s="7"/>
      <c r="R131" s="7"/>
    </row>
    <row r="132" spans="1:18" x14ac:dyDescent="0.25">
      <c r="A132" s="92"/>
      <c r="B132" s="92"/>
      <c r="C132" s="92"/>
      <c r="D132" s="144">
        <v>2414</v>
      </c>
      <c r="E132" s="92" t="s">
        <v>214</v>
      </c>
      <c r="F132" s="92">
        <v>1</v>
      </c>
      <c r="G132" s="7"/>
      <c r="H132" s="7"/>
      <c r="I132" s="7"/>
      <c r="J132" s="7"/>
      <c r="K132" s="7"/>
      <c r="L132" s="7"/>
      <c r="M132" s="7"/>
      <c r="N132" s="7"/>
      <c r="O132" s="7"/>
      <c r="P132" s="7"/>
      <c r="Q132" s="7"/>
      <c r="R132" s="7"/>
    </row>
    <row r="133" spans="1:18" x14ac:dyDescent="0.25">
      <c r="A133" s="92"/>
      <c r="B133" s="92"/>
      <c r="C133" s="92"/>
      <c r="D133" s="144">
        <v>2415</v>
      </c>
      <c r="E133" s="92" t="s">
        <v>215</v>
      </c>
      <c r="F133" s="92">
        <v>1</v>
      </c>
      <c r="G133" s="7"/>
      <c r="H133" s="7"/>
      <c r="I133" s="7"/>
      <c r="J133" s="7"/>
      <c r="K133" s="7"/>
      <c r="L133" s="7"/>
      <c r="M133" s="7"/>
      <c r="N133" s="7"/>
      <c r="O133" s="7"/>
      <c r="P133" s="7"/>
      <c r="Q133" s="7"/>
      <c r="R133" s="7"/>
    </row>
    <row r="134" spans="1:18" ht="14.25" x14ac:dyDescent="0.2">
      <c r="A134" s="92"/>
      <c r="B134" s="92"/>
      <c r="C134" s="92">
        <v>242</v>
      </c>
      <c r="D134" s="256" t="s">
        <v>216</v>
      </c>
      <c r="E134" s="256"/>
      <c r="F134" s="92"/>
      <c r="G134" s="7"/>
      <c r="H134" s="7"/>
      <c r="I134" s="7"/>
      <c r="J134" s="7"/>
      <c r="K134" s="7"/>
      <c r="L134" s="7"/>
      <c r="M134" s="7"/>
      <c r="N134" s="7"/>
      <c r="O134" s="7"/>
      <c r="P134" s="7"/>
      <c r="Q134" s="7"/>
      <c r="R134" s="7"/>
    </row>
    <row r="135" spans="1:18" x14ac:dyDescent="0.25">
      <c r="A135" s="92"/>
      <c r="B135" s="92"/>
      <c r="C135" s="92"/>
      <c r="D135" s="144">
        <v>2421</v>
      </c>
      <c r="E135" s="92" t="s">
        <v>217</v>
      </c>
      <c r="F135" s="92">
        <v>1</v>
      </c>
      <c r="G135" s="7"/>
      <c r="H135" s="7"/>
      <c r="I135" s="7"/>
      <c r="J135" s="7"/>
      <c r="K135" s="7"/>
      <c r="L135" s="7"/>
      <c r="M135" s="7"/>
      <c r="N135" s="7"/>
      <c r="O135" s="7"/>
      <c r="P135" s="7"/>
      <c r="Q135" s="7"/>
      <c r="R135" s="7"/>
    </row>
    <row r="136" spans="1:18" x14ac:dyDescent="0.25">
      <c r="A136" s="92"/>
      <c r="B136" s="92"/>
      <c r="C136" s="92"/>
      <c r="D136" s="144">
        <v>2422</v>
      </c>
      <c r="E136" s="92" t="s">
        <v>218</v>
      </c>
      <c r="F136" s="92">
        <v>1</v>
      </c>
      <c r="G136" s="7"/>
      <c r="H136" s="7"/>
      <c r="I136" s="7"/>
      <c r="J136" s="7"/>
      <c r="K136" s="7"/>
      <c r="L136" s="7"/>
      <c r="M136" s="7"/>
      <c r="N136" s="7"/>
      <c r="O136" s="7"/>
      <c r="P136" s="7"/>
      <c r="Q136" s="7"/>
      <c r="R136" s="7"/>
    </row>
    <row r="137" spans="1:18" ht="14.25" x14ac:dyDescent="0.2">
      <c r="A137" s="92"/>
      <c r="B137" s="92"/>
      <c r="C137" s="92">
        <v>249</v>
      </c>
      <c r="D137" s="256" t="s">
        <v>219</v>
      </c>
      <c r="E137" s="256"/>
      <c r="F137" s="92"/>
      <c r="G137" s="7"/>
      <c r="H137" s="7"/>
      <c r="I137" s="7"/>
      <c r="J137" s="7"/>
      <c r="K137" s="7"/>
      <c r="L137" s="7"/>
      <c r="M137" s="7"/>
      <c r="N137" s="7"/>
      <c r="O137" s="7"/>
      <c r="P137" s="7"/>
      <c r="Q137" s="7"/>
      <c r="R137" s="7"/>
    </row>
    <row r="138" spans="1:18" x14ac:dyDescent="0.25">
      <c r="A138" s="92"/>
      <c r="B138" s="92"/>
      <c r="C138" s="92"/>
      <c r="D138" s="144">
        <v>2491</v>
      </c>
      <c r="E138" s="92" t="s">
        <v>220</v>
      </c>
      <c r="F138" s="92">
        <v>1</v>
      </c>
      <c r="G138" s="7"/>
      <c r="H138" s="7"/>
      <c r="I138" s="7"/>
      <c r="J138" s="7"/>
      <c r="K138" s="7"/>
      <c r="L138" s="7"/>
      <c r="M138" s="7"/>
      <c r="N138" s="7"/>
      <c r="O138" s="7"/>
      <c r="P138" s="7"/>
      <c r="Q138" s="7"/>
      <c r="R138" s="7"/>
    </row>
    <row r="139" spans="1:18" x14ac:dyDescent="0.25">
      <c r="A139" s="92"/>
      <c r="B139" s="92"/>
      <c r="C139" s="92"/>
      <c r="D139" s="144">
        <v>2492</v>
      </c>
      <c r="E139" s="92" t="s">
        <v>221</v>
      </c>
      <c r="F139" s="92">
        <v>1</v>
      </c>
      <c r="G139" s="7"/>
      <c r="H139" s="7"/>
      <c r="I139" s="7"/>
      <c r="J139" s="7"/>
      <c r="K139" s="7"/>
      <c r="L139" s="7"/>
      <c r="M139" s="7"/>
      <c r="N139" s="7"/>
      <c r="O139" s="7"/>
      <c r="P139" s="7"/>
      <c r="Q139" s="7"/>
      <c r="R139" s="7"/>
    </row>
    <row r="140" spans="1:18" x14ac:dyDescent="0.25">
      <c r="A140" s="92"/>
      <c r="B140" s="92"/>
      <c r="C140" s="92"/>
      <c r="D140" s="144">
        <v>2493</v>
      </c>
      <c r="E140" s="92" t="s">
        <v>222</v>
      </c>
      <c r="F140" s="92">
        <v>1</v>
      </c>
      <c r="G140" s="7"/>
      <c r="H140" s="7"/>
      <c r="I140" s="7"/>
      <c r="J140" s="7"/>
      <c r="K140" s="7"/>
      <c r="L140" s="7"/>
      <c r="M140" s="7"/>
      <c r="N140" s="7"/>
      <c r="O140" s="7"/>
      <c r="P140" s="7"/>
      <c r="Q140" s="7"/>
      <c r="R140" s="7"/>
    </row>
    <row r="141" spans="1:18" ht="14.25" x14ac:dyDescent="0.2">
      <c r="A141" s="92"/>
      <c r="B141" s="92">
        <v>25</v>
      </c>
      <c r="C141" s="256" t="s">
        <v>223</v>
      </c>
      <c r="D141" s="256"/>
      <c r="E141" s="256"/>
      <c r="F141" s="92"/>
      <c r="G141" s="7"/>
      <c r="H141" s="7"/>
      <c r="I141" s="7"/>
      <c r="J141" s="7"/>
      <c r="K141" s="7"/>
      <c r="L141" s="7"/>
      <c r="M141" s="7"/>
      <c r="N141" s="7"/>
      <c r="O141" s="7"/>
      <c r="P141" s="7"/>
      <c r="Q141" s="7"/>
      <c r="R141" s="7"/>
    </row>
    <row r="142" spans="1:18" ht="14.25" x14ac:dyDescent="0.2">
      <c r="A142" s="92"/>
      <c r="B142" s="92"/>
      <c r="C142" s="92">
        <v>251</v>
      </c>
      <c r="D142" s="256" t="s">
        <v>224</v>
      </c>
      <c r="E142" s="256"/>
      <c r="F142" s="92"/>
      <c r="G142" s="7"/>
      <c r="H142" s="7"/>
      <c r="I142" s="7"/>
      <c r="J142" s="7"/>
      <c r="K142" s="7"/>
      <c r="L142" s="7"/>
      <c r="M142" s="7"/>
      <c r="N142" s="7"/>
      <c r="O142" s="7"/>
      <c r="P142" s="7"/>
      <c r="Q142" s="7"/>
      <c r="R142" s="7"/>
    </row>
    <row r="143" spans="1:18" x14ac:dyDescent="0.25">
      <c r="A143" s="92"/>
      <c r="B143" s="92"/>
      <c r="C143" s="92"/>
      <c r="D143" s="144">
        <v>2511</v>
      </c>
      <c r="E143" s="92" t="s">
        <v>225</v>
      </c>
      <c r="F143" s="92">
        <v>1</v>
      </c>
      <c r="G143" s="7"/>
      <c r="H143" s="7"/>
      <c r="I143" s="7"/>
      <c r="J143" s="7"/>
      <c r="K143" s="7"/>
      <c r="L143" s="7"/>
      <c r="M143" s="7"/>
      <c r="N143" s="7"/>
      <c r="O143" s="7"/>
      <c r="P143" s="7"/>
      <c r="Q143" s="7"/>
      <c r="R143" s="7"/>
    </row>
    <row r="144" spans="1:18" x14ac:dyDescent="0.25">
      <c r="A144" s="92"/>
      <c r="B144" s="92"/>
      <c r="C144" s="92"/>
      <c r="D144" s="144">
        <v>2512</v>
      </c>
      <c r="E144" s="92" t="s">
        <v>226</v>
      </c>
      <c r="F144" s="92">
        <v>1</v>
      </c>
      <c r="G144" s="7"/>
      <c r="H144" s="7"/>
      <c r="I144" s="7"/>
      <c r="J144" s="7"/>
      <c r="K144" s="7"/>
      <c r="L144" s="7"/>
      <c r="M144" s="7"/>
      <c r="N144" s="7"/>
      <c r="O144" s="7"/>
      <c r="P144" s="7"/>
      <c r="Q144" s="7"/>
      <c r="R144" s="7"/>
    </row>
    <row r="145" spans="1:18" x14ac:dyDescent="0.25">
      <c r="A145" s="92"/>
      <c r="B145" s="92"/>
      <c r="C145" s="92"/>
      <c r="D145" s="144">
        <v>2513</v>
      </c>
      <c r="E145" s="92" t="s">
        <v>227</v>
      </c>
      <c r="F145" s="92">
        <v>1</v>
      </c>
      <c r="G145" s="7"/>
      <c r="H145" s="7"/>
      <c r="I145" s="7"/>
      <c r="J145" s="7"/>
      <c r="K145" s="7"/>
      <c r="L145" s="7"/>
      <c r="M145" s="7"/>
      <c r="N145" s="7"/>
      <c r="O145" s="7"/>
      <c r="P145" s="7"/>
      <c r="Q145" s="7"/>
      <c r="R145" s="7"/>
    </row>
    <row r="146" spans="1:18" x14ac:dyDescent="0.25">
      <c r="A146" s="92"/>
      <c r="B146" s="92"/>
      <c r="C146" s="92"/>
      <c r="D146" s="144">
        <v>2514</v>
      </c>
      <c r="E146" s="92" t="s">
        <v>228</v>
      </c>
      <c r="F146" s="92">
        <v>1</v>
      </c>
      <c r="G146" s="7"/>
      <c r="H146" s="7"/>
      <c r="I146" s="7"/>
      <c r="J146" s="7"/>
      <c r="K146" s="7"/>
      <c r="L146" s="7"/>
      <c r="M146" s="7"/>
      <c r="N146" s="7"/>
      <c r="O146" s="7"/>
      <c r="P146" s="7"/>
      <c r="Q146" s="7"/>
      <c r="R146" s="7"/>
    </row>
    <row r="147" spans="1:18" x14ac:dyDescent="0.25">
      <c r="A147" s="92"/>
      <c r="B147" s="92"/>
      <c r="C147" s="92"/>
      <c r="D147" s="144">
        <v>2515</v>
      </c>
      <c r="E147" s="92" t="s">
        <v>229</v>
      </c>
      <c r="F147" s="92">
        <v>1</v>
      </c>
      <c r="G147" s="7"/>
      <c r="H147" s="7"/>
      <c r="I147" s="7"/>
      <c r="J147" s="7"/>
      <c r="K147" s="7"/>
      <c r="L147" s="7"/>
      <c r="M147" s="7"/>
      <c r="N147" s="7"/>
      <c r="O147" s="7"/>
      <c r="P147" s="7"/>
      <c r="Q147" s="7"/>
      <c r="R147" s="7"/>
    </row>
    <row r="148" spans="1:18" x14ac:dyDescent="0.25">
      <c r="A148" s="92"/>
      <c r="B148" s="92"/>
      <c r="C148" s="92"/>
      <c r="D148" s="144">
        <v>2519</v>
      </c>
      <c r="E148" s="92" t="s">
        <v>230</v>
      </c>
      <c r="F148" s="92">
        <v>1</v>
      </c>
      <c r="G148" s="7"/>
      <c r="H148" s="7"/>
      <c r="I148" s="7"/>
      <c r="J148" s="7"/>
      <c r="K148" s="7"/>
      <c r="L148" s="7"/>
      <c r="M148" s="7"/>
      <c r="N148" s="7"/>
      <c r="O148" s="7"/>
      <c r="P148" s="7"/>
      <c r="Q148" s="7"/>
      <c r="R148" s="7"/>
    </row>
    <row r="149" spans="1:18" ht="14.25" x14ac:dyDescent="0.2">
      <c r="A149" s="92"/>
      <c r="B149" s="92"/>
      <c r="C149" s="92">
        <v>252</v>
      </c>
      <c r="D149" s="256" t="s">
        <v>231</v>
      </c>
      <c r="E149" s="256"/>
      <c r="F149" s="92"/>
      <c r="G149" s="7"/>
      <c r="H149" s="7"/>
      <c r="I149" s="7"/>
      <c r="J149" s="7"/>
      <c r="K149" s="7"/>
      <c r="L149" s="7"/>
      <c r="M149" s="7"/>
      <c r="N149" s="7"/>
      <c r="O149" s="7"/>
      <c r="P149" s="7"/>
      <c r="Q149" s="7"/>
      <c r="R149" s="7"/>
    </row>
    <row r="150" spans="1:18" x14ac:dyDescent="0.25">
      <c r="A150" s="92"/>
      <c r="B150" s="92"/>
      <c r="C150" s="92"/>
      <c r="D150" s="144">
        <v>2521</v>
      </c>
      <c r="E150" s="92" t="s">
        <v>232</v>
      </c>
      <c r="F150" s="92">
        <v>1</v>
      </c>
      <c r="G150" s="7"/>
      <c r="H150" s="7"/>
      <c r="I150" s="7"/>
      <c r="J150" s="7"/>
      <c r="K150" s="7"/>
      <c r="L150" s="7"/>
      <c r="M150" s="7"/>
      <c r="N150" s="7"/>
      <c r="O150" s="7"/>
      <c r="P150" s="7"/>
      <c r="Q150" s="7"/>
      <c r="R150" s="7"/>
    </row>
    <row r="151" spans="1:18" x14ac:dyDescent="0.25">
      <c r="A151" s="92"/>
      <c r="B151" s="92"/>
      <c r="C151" s="92"/>
      <c r="D151" s="144">
        <v>2522</v>
      </c>
      <c r="E151" s="92" t="s">
        <v>233</v>
      </c>
      <c r="F151" s="92">
        <v>1</v>
      </c>
      <c r="G151" s="7"/>
      <c r="H151" s="7"/>
      <c r="I151" s="7"/>
      <c r="J151" s="7"/>
      <c r="K151" s="7"/>
      <c r="L151" s="7"/>
      <c r="M151" s="7"/>
      <c r="N151" s="7"/>
      <c r="O151" s="7"/>
      <c r="P151" s="7"/>
      <c r="Q151" s="7"/>
      <c r="R151" s="7"/>
    </row>
    <row r="152" spans="1:18" x14ac:dyDescent="0.25">
      <c r="A152" s="92"/>
      <c r="B152" s="92"/>
      <c r="C152" s="92"/>
      <c r="D152" s="144">
        <v>2523</v>
      </c>
      <c r="E152" s="92" t="s">
        <v>234</v>
      </c>
      <c r="F152" s="92">
        <v>1</v>
      </c>
      <c r="G152" s="7"/>
      <c r="H152" s="7"/>
      <c r="I152" s="7"/>
      <c r="J152" s="7"/>
      <c r="K152" s="7"/>
      <c r="L152" s="7"/>
      <c r="M152" s="7"/>
      <c r="N152" s="7"/>
      <c r="O152" s="7"/>
      <c r="P152" s="7"/>
      <c r="Q152" s="7"/>
      <c r="R152" s="7"/>
    </row>
    <row r="153" spans="1:18" x14ac:dyDescent="0.25">
      <c r="A153" s="92"/>
      <c r="B153" s="92"/>
      <c r="C153" s="92"/>
      <c r="D153" s="144">
        <v>2524</v>
      </c>
      <c r="E153" s="92" t="s">
        <v>235</v>
      </c>
      <c r="F153" s="92">
        <v>1</v>
      </c>
      <c r="G153" s="7"/>
      <c r="H153" s="7"/>
      <c r="I153" s="7"/>
      <c r="J153" s="7"/>
      <c r="K153" s="7"/>
      <c r="L153" s="7"/>
      <c r="M153" s="7"/>
      <c r="N153" s="7"/>
      <c r="O153" s="7"/>
      <c r="P153" s="7"/>
      <c r="Q153" s="7"/>
      <c r="R153" s="7"/>
    </row>
    <row r="154" spans="1:18" x14ac:dyDescent="0.25">
      <c r="A154" s="92"/>
      <c r="B154" s="92"/>
      <c r="C154" s="92"/>
      <c r="D154" s="144">
        <v>2525</v>
      </c>
      <c r="E154" s="92" t="s">
        <v>236</v>
      </c>
      <c r="F154" s="92">
        <v>1</v>
      </c>
      <c r="G154" s="7"/>
      <c r="H154" s="7"/>
      <c r="I154" s="7"/>
      <c r="J154" s="7"/>
      <c r="K154" s="7"/>
      <c r="L154" s="7"/>
      <c r="M154" s="7"/>
      <c r="N154" s="7"/>
      <c r="O154" s="7"/>
      <c r="P154" s="7"/>
      <c r="Q154" s="7"/>
      <c r="R154" s="7"/>
    </row>
    <row r="155" spans="1:18" x14ac:dyDescent="0.25">
      <c r="A155" s="92"/>
      <c r="B155" s="92"/>
      <c r="C155" s="92"/>
      <c r="D155" s="144">
        <v>2526</v>
      </c>
      <c r="E155" s="92" t="s">
        <v>237</v>
      </c>
      <c r="F155" s="92">
        <v>1</v>
      </c>
      <c r="G155" s="7"/>
      <c r="H155" s="7"/>
      <c r="I155" s="7"/>
      <c r="J155" s="7"/>
      <c r="K155" s="7"/>
      <c r="L155" s="7"/>
      <c r="M155" s="7"/>
      <c r="N155" s="7"/>
      <c r="O155" s="7"/>
      <c r="P155" s="7"/>
      <c r="Q155" s="7"/>
      <c r="R155" s="7"/>
    </row>
    <row r="156" spans="1:18" x14ac:dyDescent="0.25">
      <c r="A156" s="92"/>
      <c r="B156" s="92"/>
      <c r="C156" s="92"/>
      <c r="D156" s="144">
        <v>2527</v>
      </c>
      <c r="E156" s="92" t="s">
        <v>238</v>
      </c>
      <c r="F156" s="92">
        <v>1</v>
      </c>
      <c r="G156" s="7"/>
      <c r="H156" s="7"/>
      <c r="I156" s="7"/>
      <c r="J156" s="7"/>
      <c r="K156" s="7"/>
      <c r="L156" s="7"/>
      <c r="M156" s="7"/>
      <c r="N156" s="7"/>
      <c r="O156" s="7"/>
      <c r="P156" s="7"/>
      <c r="Q156" s="7"/>
      <c r="R156" s="7"/>
    </row>
    <row r="157" spans="1:18" ht="14.25" x14ac:dyDescent="0.2">
      <c r="A157" s="92"/>
      <c r="B157" s="92"/>
      <c r="C157" s="92">
        <v>253</v>
      </c>
      <c r="D157" s="256" t="s">
        <v>239</v>
      </c>
      <c r="E157" s="256"/>
      <c r="F157" s="92"/>
      <c r="G157" s="7"/>
      <c r="H157" s="7"/>
      <c r="I157" s="7"/>
      <c r="J157" s="7"/>
      <c r="K157" s="7"/>
      <c r="L157" s="7"/>
      <c r="M157" s="7"/>
      <c r="N157" s="7"/>
      <c r="O157" s="7"/>
      <c r="P157" s="7"/>
      <c r="Q157" s="7"/>
      <c r="R157" s="7"/>
    </row>
    <row r="158" spans="1:18" x14ac:dyDescent="0.25">
      <c r="A158" s="92"/>
      <c r="B158" s="92"/>
      <c r="C158" s="92"/>
      <c r="D158" s="144">
        <v>2531</v>
      </c>
      <c r="E158" s="92" t="s">
        <v>240</v>
      </c>
      <c r="F158" s="92">
        <v>1</v>
      </c>
      <c r="G158" s="7"/>
      <c r="H158" s="7"/>
      <c r="I158" s="7"/>
      <c r="J158" s="7"/>
      <c r="K158" s="7"/>
      <c r="L158" s="7"/>
      <c r="M158" s="7"/>
      <c r="N158" s="7"/>
      <c r="O158" s="7"/>
      <c r="P158" s="7"/>
      <c r="Q158" s="7"/>
      <c r="R158" s="7"/>
    </row>
    <row r="159" spans="1:18" x14ac:dyDescent="0.25">
      <c r="A159" s="92"/>
      <c r="B159" s="92"/>
      <c r="C159" s="92"/>
      <c r="D159" s="144">
        <v>2532</v>
      </c>
      <c r="E159" s="92" t="s">
        <v>241</v>
      </c>
      <c r="F159" s="92">
        <v>1</v>
      </c>
      <c r="G159" s="7"/>
      <c r="H159" s="7"/>
      <c r="I159" s="7"/>
      <c r="J159" s="7"/>
      <c r="K159" s="7"/>
      <c r="L159" s="7"/>
      <c r="M159" s="7"/>
      <c r="N159" s="7"/>
      <c r="O159" s="7"/>
      <c r="P159" s="7"/>
      <c r="Q159" s="7"/>
      <c r="R159" s="7"/>
    </row>
    <row r="160" spans="1:18" x14ac:dyDescent="0.25">
      <c r="A160" s="92"/>
      <c r="B160" s="92"/>
      <c r="C160" s="92"/>
      <c r="D160" s="144">
        <v>2533</v>
      </c>
      <c r="E160" s="92" t="s">
        <v>242</v>
      </c>
      <c r="F160" s="92">
        <v>1</v>
      </c>
      <c r="G160" s="7"/>
      <c r="H160" s="7"/>
      <c r="I160" s="7"/>
      <c r="J160" s="7"/>
      <c r="K160" s="7"/>
      <c r="L160" s="7"/>
      <c r="M160" s="7"/>
      <c r="N160" s="7"/>
      <c r="O160" s="7"/>
      <c r="P160" s="7"/>
      <c r="Q160" s="7"/>
      <c r="R160" s="7"/>
    </row>
    <row r="161" spans="1:18" x14ac:dyDescent="0.25">
      <c r="A161" s="92"/>
      <c r="B161" s="92"/>
      <c r="C161" s="92"/>
      <c r="D161" s="144">
        <v>2534</v>
      </c>
      <c r="E161" s="92" t="s">
        <v>243</v>
      </c>
      <c r="F161" s="92">
        <v>1</v>
      </c>
      <c r="G161" s="7"/>
      <c r="H161" s="7"/>
      <c r="I161" s="7"/>
      <c r="J161" s="7"/>
      <c r="K161" s="7"/>
      <c r="L161" s="7"/>
      <c r="M161" s="7"/>
      <c r="N161" s="7"/>
      <c r="O161" s="7"/>
      <c r="P161" s="7"/>
      <c r="Q161" s="7"/>
      <c r="R161" s="7"/>
    </row>
    <row r="162" spans="1:18" x14ac:dyDescent="0.25">
      <c r="A162" s="92"/>
      <c r="B162" s="92"/>
      <c r="C162" s="92"/>
      <c r="D162" s="144">
        <v>2535</v>
      </c>
      <c r="E162" s="92" t="s">
        <v>244</v>
      </c>
      <c r="F162" s="92">
        <v>1</v>
      </c>
      <c r="G162" s="7"/>
      <c r="H162" s="7"/>
      <c r="I162" s="7"/>
      <c r="J162" s="7"/>
      <c r="K162" s="7"/>
      <c r="L162" s="7"/>
      <c r="M162" s="7"/>
      <c r="N162" s="7"/>
      <c r="O162" s="7"/>
      <c r="P162" s="7"/>
      <c r="Q162" s="7"/>
      <c r="R162" s="7"/>
    </row>
    <row r="163" spans="1:18" x14ac:dyDescent="0.25">
      <c r="A163" s="92"/>
      <c r="B163" s="92"/>
      <c r="C163" s="92"/>
      <c r="D163" s="144">
        <v>2539</v>
      </c>
      <c r="E163" s="92" t="s">
        <v>245</v>
      </c>
      <c r="F163" s="92">
        <v>1</v>
      </c>
      <c r="G163" s="7"/>
      <c r="H163" s="7"/>
      <c r="I163" s="7"/>
      <c r="J163" s="7"/>
      <c r="K163" s="7"/>
      <c r="L163" s="7"/>
      <c r="M163" s="7"/>
      <c r="N163" s="7"/>
      <c r="O163" s="7"/>
      <c r="P163" s="7"/>
      <c r="Q163" s="7"/>
      <c r="R163" s="7"/>
    </row>
    <row r="164" spans="1:18" ht="14.25" x14ac:dyDescent="0.2">
      <c r="A164" s="92"/>
      <c r="B164" s="92"/>
      <c r="C164" s="92">
        <v>254</v>
      </c>
      <c r="D164" s="256" t="s">
        <v>246</v>
      </c>
      <c r="E164" s="256"/>
      <c r="F164" s="92"/>
      <c r="G164" s="7"/>
      <c r="H164" s="7"/>
      <c r="I164" s="7"/>
      <c r="J164" s="7"/>
      <c r="K164" s="7"/>
      <c r="L164" s="7"/>
      <c r="M164" s="7"/>
      <c r="N164" s="7"/>
      <c r="O164" s="7"/>
      <c r="P164" s="7"/>
      <c r="Q164" s="7"/>
      <c r="R164" s="7"/>
    </row>
    <row r="165" spans="1:18" x14ac:dyDescent="0.25">
      <c r="A165" s="92"/>
      <c r="B165" s="92"/>
      <c r="C165" s="92"/>
      <c r="D165" s="144">
        <v>2541</v>
      </c>
      <c r="E165" s="92" t="s">
        <v>247</v>
      </c>
      <c r="F165" s="92">
        <v>1</v>
      </c>
      <c r="G165" s="7"/>
      <c r="H165" s="7"/>
      <c r="I165" s="7"/>
      <c r="J165" s="7"/>
      <c r="K165" s="7"/>
      <c r="L165" s="7"/>
      <c r="M165" s="7"/>
      <c r="N165" s="7"/>
      <c r="O165" s="7"/>
      <c r="P165" s="7"/>
      <c r="Q165" s="7"/>
      <c r="R165" s="7"/>
    </row>
    <row r="166" spans="1:18" x14ac:dyDescent="0.25">
      <c r="A166" s="92"/>
      <c r="B166" s="92"/>
      <c r="C166" s="92"/>
      <c r="D166" s="144">
        <v>2542</v>
      </c>
      <c r="E166" s="92" t="s">
        <v>248</v>
      </c>
      <c r="F166" s="92">
        <v>1</v>
      </c>
      <c r="G166" s="7"/>
      <c r="H166" s="7"/>
      <c r="I166" s="7"/>
      <c r="J166" s="7"/>
      <c r="K166" s="7"/>
      <c r="L166" s="7"/>
      <c r="M166" s="7"/>
      <c r="N166" s="7"/>
      <c r="O166" s="7"/>
      <c r="P166" s="7"/>
      <c r="Q166" s="7"/>
      <c r="R166" s="7"/>
    </row>
    <row r="167" spans="1:18" x14ac:dyDescent="0.25">
      <c r="A167" s="92"/>
      <c r="B167" s="92"/>
      <c r="C167" s="92"/>
      <c r="D167" s="144">
        <v>2543</v>
      </c>
      <c r="E167" s="92" t="s">
        <v>249</v>
      </c>
      <c r="F167" s="92">
        <v>1</v>
      </c>
      <c r="G167" s="7"/>
      <c r="H167" s="7"/>
      <c r="I167" s="7"/>
      <c r="J167" s="7"/>
      <c r="K167" s="7"/>
      <c r="L167" s="7"/>
      <c r="M167" s="7"/>
      <c r="N167" s="7"/>
      <c r="O167" s="7"/>
      <c r="P167" s="7"/>
      <c r="Q167" s="7"/>
      <c r="R167" s="7"/>
    </row>
    <row r="168" spans="1:18" x14ac:dyDescent="0.25">
      <c r="A168" s="92"/>
      <c r="B168" s="92"/>
      <c r="C168" s="92"/>
      <c r="D168" s="144">
        <v>2544</v>
      </c>
      <c r="E168" s="92" t="s">
        <v>250</v>
      </c>
      <c r="F168" s="92">
        <v>1</v>
      </c>
      <c r="G168" s="7"/>
      <c r="H168" s="7"/>
      <c r="I168" s="7"/>
      <c r="J168" s="7"/>
      <c r="K168" s="7"/>
      <c r="L168" s="7"/>
      <c r="M168" s="7"/>
      <c r="N168" s="7"/>
      <c r="O168" s="7"/>
      <c r="P168" s="7"/>
      <c r="Q168" s="7"/>
      <c r="R168" s="7"/>
    </row>
    <row r="169" spans="1:18" ht="14.25" x14ac:dyDescent="0.2">
      <c r="A169" s="92"/>
      <c r="B169" s="92">
        <v>26</v>
      </c>
      <c r="C169" s="256" t="s">
        <v>251</v>
      </c>
      <c r="D169" s="256"/>
      <c r="E169" s="256"/>
      <c r="F169" s="92"/>
      <c r="G169" s="7"/>
      <c r="H169" s="7"/>
      <c r="I169" s="7"/>
      <c r="J169" s="7"/>
      <c r="K169" s="7"/>
      <c r="L169" s="7"/>
      <c r="M169" s="7"/>
      <c r="N169" s="7"/>
      <c r="O169" s="7"/>
      <c r="P169" s="7"/>
      <c r="Q169" s="7"/>
      <c r="R169" s="7"/>
    </row>
    <row r="170" spans="1:18" ht="14.25" x14ac:dyDescent="0.2">
      <c r="A170" s="92"/>
      <c r="B170" s="92"/>
      <c r="C170" s="92">
        <v>261</v>
      </c>
      <c r="D170" s="256" t="s">
        <v>252</v>
      </c>
      <c r="E170" s="256"/>
      <c r="F170" s="92"/>
      <c r="G170" s="7"/>
      <c r="H170" s="7"/>
      <c r="I170" s="7"/>
      <c r="J170" s="7"/>
      <c r="K170" s="7"/>
      <c r="L170" s="7"/>
      <c r="M170" s="7"/>
      <c r="N170" s="7"/>
      <c r="O170" s="7"/>
      <c r="P170" s="7"/>
      <c r="Q170" s="7"/>
      <c r="R170" s="7"/>
    </row>
    <row r="171" spans="1:18" x14ac:dyDescent="0.25">
      <c r="A171" s="92"/>
      <c r="B171" s="92"/>
      <c r="C171" s="92"/>
      <c r="D171" s="144">
        <v>2611</v>
      </c>
      <c r="E171" s="92" t="s">
        <v>253</v>
      </c>
      <c r="F171" s="92">
        <v>1</v>
      </c>
      <c r="G171" s="7"/>
      <c r="H171" s="7"/>
      <c r="I171" s="7"/>
      <c r="J171" s="7"/>
      <c r="K171" s="7"/>
      <c r="L171" s="7"/>
      <c r="M171" s="7"/>
      <c r="N171" s="7"/>
      <c r="O171" s="7"/>
      <c r="P171" s="7"/>
      <c r="Q171" s="7"/>
      <c r="R171" s="7"/>
    </row>
    <row r="172" spans="1:18" x14ac:dyDescent="0.25">
      <c r="A172" s="92"/>
      <c r="B172" s="92"/>
      <c r="C172" s="92"/>
      <c r="D172" s="144">
        <v>2612</v>
      </c>
      <c r="E172" s="92" t="s">
        <v>254</v>
      </c>
      <c r="F172" s="92">
        <v>1</v>
      </c>
      <c r="G172" s="7"/>
      <c r="H172" s="7"/>
      <c r="I172" s="7"/>
      <c r="J172" s="7"/>
      <c r="K172" s="7"/>
      <c r="L172" s="7"/>
      <c r="M172" s="7"/>
      <c r="N172" s="7"/>
      <c r="O172" s="7"/>
      <c r="P172" s="7"/>
      <c r="Q172" s="7"/>
      <c r="R172" s="7"/>
    </row>
    <row r="173" spans="1:18" x14ac:dyDescent="0.25">
      <c r="A173" s="92"/>
      <c r="B173" s="92"/>
      <c r="C173" s="92"/>
      <c r="D173" s="144">
        <v>2613</v>
      </c>
      <c r="E173" s="92" t="s">
        <v>255</v>
      </c>
      <c r="F173" s="92">
        <v>1</v>
      </c>
      <c r="G173" s="7"/>
      <c r="H173" s="7"/>
      <c r="I173" s="7"/>
      <c r="J173" s="7"/>
      <c r="K173" s="7"/>
      <c r="L173" s="7"/>
      <c r="M173" s="7"/>
      <c r="N173" s="7"/>
      <c r="O173" s="7"/>
      <c r="P173" s="7"/>
      <c r="Q173" s="7"/>
      <c r="R173" s="7"/>
    </row>
    <row r="174" spans="1:18" ht="14.25" x14ac:dyDescent="0.2">
      <c r="A174" s="92"/>
      <c r="B174" s="92"/>
      <c r="C174" s="92">
        <v>262</v>
      </c>
      <c r="D174" s="256" t="s">
        <v>256</v>
      </c>
      <c r="E174" s="256"/>
      <c r="F174" s="92"/>
      <c r="G174" s="7"/>
      <c r="H174" s="7"/>
      <c r="I174" s="7"/>
      <c r="J174" s="7"/>
      <c r="K174" s="7"/>
      <c r="L174" s="7"/>
      <c r="M174" s="7"/>
      <c r="N174" s="7"/>
      <c r="O174" s="7"/>
      <c r="P174" s="7"/>
      <c r="Q174" s="7"/>
      <c r="R174" s="7"/>
    </row>
    <row r="175" spans="1:18" x14ac:dyDescent="0.25">
      <c r="A175" s="92"/>
      <c r="B175" s="92"/>
      <c r="C175" s="92"/>
      <c r="D175" s="144">
        <v>2621</v>
      </c>
      <c r="E175" s="92" t="s">
        <v>256</v>
      </c>
      <c r="F175" s="92">
        <v>1</v>
      </c>
      <c r="G175" s="7"/>
      <c r="H175" s="7"/>
      <c r="I175" s="7"/>
      <c r="J175" s="7"/>
      <c r="K175" s="7"/>
      <c r="L175" s="7"/>
      <c r="M175" s="7"/>
      <c r="N175" s="7"/>
      <c r="O175" s="7"/>
      <c r="P175" s="7"/>
      <c r="Q175" s="7"/>
      <c r="R175" s="7"/>
    </row>
    <row r="176" spans="1:18" ht="14.25" x14ac:dyDescent="0.2">
      <c r="A176" s="92"/>
      <c r="B176" s="92"/>
      <c r="C176" s="92">
        <v>263</v>
      </c>
      <c r="D176" s="256" t="s">
        <v>257</v>
      </c>
      <c r="E176" s="256"/>
      <c r="F176" s="92"/>
      <c r="G176" s="7"/>
      <c r="H176" s="7"/>
      <c r="I176" s="7"/>
      <c r="J176" s="7"/>
      <c r="K176" s="7"/>
      <c r="L176" s="7"/>
      <c r="M176" s="7"/>
      <c r="N176" s="7"/>
      <c r="O176" s="7"/>
      <c r="P176" s="7"/>
      <c r="Q176" s="7"/>
      <c r="R176" s="7"/>
    </row>
    <row r="177" spans="1:18" x14ac:dyDescent="0.25">
      <c r="A177" s="92"/>
      <c r="B177" s="92"/>
      <c r="C177" s="92"/>
      <c r="D177" s="144">
        <v>2631</v>
      </c>
      <c r="E177" s="92" t="s">
        <v>258</v>
      </c>
      <c r="F177" s="92">
        <v>1</v>
      </c>
      <c r="G177" s="7"/>
      <c r="H177" s="7"/>
      <c r="I177" s="7"/>
      <c r="J177" s="7"/>
      <c r="K177" s="7"/>
      <c r="L177" s="7"/>
      <c r="M177" s="7"/>
      <c r="N177" s="7"/>
      <c r="O177" s="7"/>
      <c r="P177" s="7"/>
      <c r="Q177" s="7"/>
      <c r="R177" s="7"/>
    </row>
    <row r="178" spans="1:18" x14ac:dyDescent="0.25">
      <c r="A178" s="92"/>
      <c r="B178" s="92"/>
      <c r="C178" s="92"/>
      <c r="D178" s="144">
        <v>2632</v>
      </c>
      <c r="E178" s="92" t="s">
        <v>259</v>
      </c>
      <c r="F178" s="92">
        <v>1</v>
      </c>
      <c r="G178" s="7"/>
      <c r="H178" s="7"/>
      <c r="I178" s="7"/>
      <c r="J178" s="7"/>
      <c r="K178" s="7"/>
      <c r="L178" s="7"/>
      <c r="M178" s="7"/>
      <c r="N178" s="7"/>
      <c r="O178" s="7"/>
      <c r="P178" s="7"/>
      <c r="Q178" s="7"/>
      <c r="R178" s="7"/>
    </row>
    <row r="179" spans="1:18" x14ac:dyDescent="0.25">
      <c r="A179" s="92"/>
      <c r="B179" s="92"/>
      <c r="C179" s="92"/>
      <c r="D179" s="144">
        <v>2633</v>
      </c>
      <c r="E179" s="92" t="s">
        <v>260</v>
      </c>
      <c r="F179" s="92">
        <v>1</v>
      </c>
      <c r="G179" s="7"/>
      <c r="H179" s="7"/>
      <c r="I179" s="7"/>
      <c r="J179" s="7"/>
      <c r="K179" s="7"/>
      <c r="L179" s="7"/>
      <c r="M179" s="7"/>
      <c r="N179" s="7"/>
      <c r="O179" s="7"/>
      <c r="P179" s="7"/>
      <c r="Q179" s="7"/>
      <c r="R179" s="7"/>
    </row>
    <row r="180" spans="1:18" ht="14.25" x14ac:dyDescent="0.2">
      <c r="A180" s="92"/>
      <c r="B180" s="92">
        <v>27</v>
      </c>
      <c r="C180" s="256" t="s">
        <v>261</v>
      </c>
      <c r="D180" s="256"/>
      <c r="E180" s="256"/>
      <c r="F180" s="92"/>
      <c r="G180" s="7"/>
      <c r="H180" s="7"/>
      <c r="I180" s="7"/>
      <c r="J180" s="7"/>
      <c r="K180" s="7"/>
      <c r="L180" s="7"/>
      <c r="M180" s="7"/>
      <c r="N180" s="7"/>
      <c r="O180" s="7"/>
      <c r="P180" s="7"/>
      <c r="Q180" s="7"/>
      <c r="R180" s="7"/>
    </row>
    <row r="181" spans="1:18" ht="14.25" x14ac:dyDescent="0.2">
      <c r="A181" s="92"/>
      <c r="B181" s="92"/>
      <c r="C181" s="92">
        <v>271</v>
      </c>
      <c r="D181" s="256" t="s">
        <v>262</v>
      </c>
      <c r="E181" s="256"/>
      <c r="F181" s="92"/>
      <c r="G181" s="7"/>
      <c r="H181" s="7"/>
      <c r="I181" s="7"/>
      <c r="J181" s="7"/>
      <c r="K181" s="7"/>
      <c r="L181" s="7"/>
      <c r="M181" s="7"/>
      <c r="N181" s="7"/>
      <c r="O181" s="7"/>
      <c r="P181" s="7"/>
      <c r="Q181" s="7"/>
      <c r="R181" s="7"/>
    </row>
    <row r="182" spans="1:18" x14ac:dyDescent="0.25">
      <c r="A182" s="92"/>
      <c r="B182" s="92"/>
      <c r="C182" s="92"/>
      <c r="D182" s="144">
        <v>2711</v>
      </c>
      <c r="E182" s="92" t="s">
        <v>263</v>
      </c>
      <c r="F182" s="92">
        <v>1</v>
      </c>
      <c r="G182" s="7"/>
      <c r="H182" s="7"/>
      <c r="I182" s="7"/>
      <c r="J182" s="7"/>
      <c r="K182" s="7"/>
      <c r="L182" s="7"/>
      <c r="M182" s="7"/>
      <c r="N182" s="7"/>
      <c r="O182" s="7"/>
      <c r="P182" s="7"/>
      <c r="Q182" s="7"/>
      <c r="R182" s="7"/>
    </row>
    <row r="183" spans="1:18" x14ac:dyDescent="0.25">
      <c r="A183" s="92"/>
      <c r="B183" s="92"/>
      <c r="C183" s="92"/>
      <c r="D183" s="144">
        <v>2712</v>
      </c>
      <c r="E183" s="92" t="s">
        <v>264</v>
      </c>
      <c r="F183" s="92">
        <v>1</v>
      </c>
      <c r="G183" s="7"/>
      <c r="H183" s="7"/>
      <c r="I183" s="7"/>
      <c r="J183" s="7"/>
      <c r="K183" s="7"/>
      <c r="L183" s="7"/>
      <c r="M183" s="7"/>
      <c r="N183" s="7"/>
      <c r="O183" s="7"/>
      <c r="P183" s="7"/>
      <c r="Q183" s="7"/>
      <c r="R183" s="7"/>
    </row>
    <row r="184" spans="1:18" x14ac:dyDescent="0.25">
      <c r="A184" s="92"/>
      <c r="B184" s="92"/>
      <c r="C184" s="92"/>
      <c r="D184" s="144">
        <v>2713</v>
      </c>
      <c r="E184" s="92" t="s">
        <v>265</v>
      </c>
      <c r="F184" s="92">
        <v>1</v>
      </c>
      <c r="G184" s="7"/>
      <c r="H184" s="7"/>
      <c r="I184" s="7"/>
      <c r="J184" s="7"/>
      <c r="K184" s="7"/>
      <c r="L184" s="7"/>
      <c r="M184" s="7"/>
      <c r="N184" s="7"/>
      <c r="O184" s="7"/>
      <c r="P184" s="7"/>
      <c r="Q184" s="7"/>
      <c r="R184" s="7"/>
    </row>
    <row r="185" spans="1:18" ht="14.25" x14ac:dyDescent="0.2">
      <c r="A185" s="92"/>
      <c r="B185" s="92"/>
      <c r="C185" s="92">
        <v>272</v>
      </c>
      <c r="D185" s="256" t="s">
        <v>266</v>
      </c>
      <c r="E185" s="256"/>
      <c r="F185" s="92"/>
      <c r="G185" s="7"/>
      <c r="H185" s="7"/>
      <c r="I185" s="7"/>
      <c r="J185" s="7"/>
      <c r="K185" s="7"/>
      <c r="L185" s="7"/>
      <c r="M185" s="7"/>
      <c r="N185" s="7"/>
      <c r="O185" s="7"/>
      <c r="P185" s="7"/>
      <c r="Q185" s="7"/>
      <c r="R185" s="7"/>
    </row>
    <row r="186" spans="1:18" x14ac:dyDescent="0.25">
      <c r="A186" s="92"/>
      <c r="B186" s="92"/>
      <c r="C186" s="92"/>
      <c r="D186" s="144">
        <v>2721</v>
      </c>
      <c r="E186" s="92" t="s">
        <v>267</v>
      </c>
      <c r="F186" s="92">
        <v>1</v>
      </c>
      <c r="G186" s="7"/>
      <c r="H186" s="7"/>
      <c r="I186" s="7"/>
      <c r="J186" s="7"/>
      <c r="K186" s="7"/>
      <c r="L186" s="7"/>
      <c r="M186" s="7"/>
      <c r="N186" s="7"/>
      <c r="O186" s="7"/>
      <c r="P186" s="7"/>
      <c r="Q186" s="7"/>
      <c r="R186" s="7"/>
    </row>
    <row r="187" spans="1:18" x14ac:dyDescent="0.25">
      <c r="A187" s="92"/>
      <c r="B187" s="92"/>
      <c r="C187" s="92"/>
      <c r="D187" s="144">
        <v>2722</v>
      </c>
      <c r="E187" s="92" t="s">
        <v>268</v>
      </c>
      <c r="F187" s="92">
        <v>1</v>
      </c>
      <c r="G187" s="7"/>
      <c r="H187" s="7"/>
      <c r="I187" s="7"/>
      <c r="J187" s="7"/>
      <c r="K187" s="7"/>
      <c r="L187" s="7"/>
      <c r="M187" s="7"/>
      <c r="N187" s="7"/>
      <c r="O187" s="7"/>
      <c r="P187" s="7"/>
      <c r="Q187" s="7"/>
      <c r="R187" s="7"/>
    </row>
    <row r="188" spans="1:18" x14ac:dyDescent="0.25">
      <c r="A188" s="92"/>
      <c r="B188" s="92"/>
      <c r="C188" s="92"/>
      <c r="D188" s="144">
        <v>2723</v>
      </c>
      <c r="E188" s="92" t="s">
        <v>269</v>
      </c>
      <c r="F188" s="92">
        <v>1</v>
      </c>
      <c r="G188" s="7"/>
      <c r="H188" s="7"/>
      <c r="I188" s="7"/>
      <c r="J188" s="7"/>
      <c r="K188" s="7"/>
      <c r="L188" s="7"/>
      <c r="M188" s="7"/>
      <c r="N188" s="7"/>
      <c r="O188" s="7"/>
      <c r="P188" s="7"/>
      <c r="Q188" s="7"/>
      <c r="R188" s="7"/>
    </row>
    <row r="189" spans="1:18" x14ac:dyDescent="0.25">
      <c r="A189" s="92"/>
      <c r="B189" s="92"/>
      <c r="C189" s="92"/>
      <c r="D189" s="144">
        <v>2724</v>
      </c>
      <c r="E189" s="92" t="s">
        <v>270</v>
      </c>
      <c r="F189" s="92">
        <v>1</v>
      </c>
      <c r="G189" s="7"/>
      <c r="H189" s="7"/>
      <c r="I189" s="7"/>
      <c r="J189" s="7"/>
      <c r="K189" s="7"/>
      <c r="L189" s="7"/>
      <c r="M189" s="7"/>
      <c r="N189" s="7"/>
      <c r="O189" s="7"/>
      <c r="P189" s="7"/>
      <c r="Q189" s="7"/>
      <c r="R189" s="7"/>
    </row>
    <row r="190" spans="1:18" x14ac:dyDescent="0.25">
      <c r="A190" s="92"/>
      <c r="B190" s="92"/>
      <c r="C190" s="92"/>
      <c r="D190" s="144">
        <v>2725</v>
      </c>
      <c r="E190" s="92" t="s">
        <v>271</v>
      </c>
      <c r="F190" s="92">
        <v>1</v>
      </c>
      <c r="G190" s="7"/>
      <c r="H190" s="7"/>
      <c r="I190" s="7"/>
      <c r="J190" s="7"/>
      <c r="K190" s="7"/>
      <c r="L190" s="7"/>
      <c r="M190" s="7"/>
      <c r="N190" s="7"/>
      <c r="O190" s="7"/>
      <c r="P190" s="7"/>
      <c r="Q190" s="7"/>
      <c r="R190" s="7"/>
    </row>
    <row r="191" spans="1:18" x14ac:dyDescent="0.25">
      <c r="A191" s="92"/>
      <c r="B191" s="92"/>
      <c r="C191" s="92"/>
      <c r="D191" s="144">
        <v>2726</v>
      </c>
      <c r="E191" s="92" t="s">
        <v>272</v>
      </c>
      <c r="F191" s="92">
        <v>1</v>
      </c>
      <c r="G191" s="7"/>
      <c r="H191" s="7"/>
      <c r="I191" s="7"/>
      <c r="J191" s="7"/>
      <c r="K191" s="7"/>
      <c r="L191" s="7"/>
      <c r="M191" s="7"/>
      <c r="N191" s="7"/>
      <c r="O191" s="7"/>
      <c r="P191" s="7"/>
      <c r="Q191" s="7"/>
      <c r="R191" s="7"/>
    </row>
    <row r="192" spans="1:18" ht="14.25" x14ac:dyDescent="0.2">
      <c r="A192" s="256"/>
      <c r="B192" s="256"/>
      <c r="C192" s="256"/>
      <c r="D192" s="256"/>
      <c r="E192" s="256"/>
      <c r="F192" s="256"/>
      <c r="G192" s="7"/>
      <c r="H192" s="7"/>
      <c r="I192" s="7"/>
      <c r="J192" s="7"/>
      <c r="K192" s="7"/>
      <c r="L192" s="7"/>
      <c r="M192" s="7"/>
      <c r="N192" s="7"/>
      <c r="O192" s="7"/>
      <c r="P192" s="7"/>
      <c r="Q192" s="7"/>
      <c r="R192" s="7"/>
    </row>
    <row r="193" spans="1:18" ht="14.25" x14ac:dyDescent="0.2">
      <c r="A193" s="92">
        <v>3</v>
      </c>
      <c r="B193" s="256" t="s">
        <v>273</v>
      </c>
      <c r="C193" s="256"/>
      <c r="D193" s="256"/>
      <c r="E193" s="256"/>
      <c r="F193" s="92"/>
      <c r="G193" s="7"/>
      <c r="H193" s="7"/>
      <c r="I193" s="7"/>
      <c r="J193" s="7"/>
      <c r="K193" s="7"/>
      <c r="L193" s="7"/>
      <c r="M193" s="7"/>
      <c r="N193" s="7"/>
      <c r="O193" s="7"/>
      <c r="P193" s="7"/>
      <c r="Q193" s="7"/>
      <c r="R193" s="7"/>
    </row>
    <row r="194" spans="1:18" ht="14.25" x14ac:dyDescent="0.2">
      <c r="A194" s="92"/>
      <c r="B194" s="92">
        <v>31</v>
      </c>
      <c r="C194" s="256" t="s">
        <v>274</v>
      </c>
      <c r="D194" s="256"/>
      <c r="E194" s="256"/>
      <c r="F194" s="92"/>
      <c r="G194" s="7"/>
      <c r="H194" s="7"/>
      <c r="I194" s="7"/>
      <c r="J194" s="7"/>
      <c r="K194" s="7"/>
      <c r="L194" s="7"/>
      <c r="M194" s="7"/>
      <c r="N194" s="7"/>
      <c r="O194" s="7"/>
      <c r="P194" s="7"/>
      <c r="Q194" s="7"/>
      <c r="R194" s="7"/>
    </row>
    <row r="195" spans="1:18" ht="14.25" x14ac:dyDescent="0.2">
      <c r="A195" s="92"/>
      <c r="B195" s="92"/>
      <c r="C195" s="92">
        <v>311</v>
      </c>
      <c r="D195" s="256" t="s">
        <v>275</v>
      </c>
      <c r="E195" s="256"/>
      <c r="F195" s="92"/>
      <c r="G195" s="7"/>
      <c r="H195" s="7"/>
      <c r="I195" s="7"/>
      <c r="J195" s="7"/>
      <c r="K195" s="7"/>
      <c r="L195" s="7"/>
      <c r="M195" s="7"/>
      <c r="N195" s="7"/>
      <c r="O195" s="7"/>
      <c r="P195" s="7"/>
      <c r="Q195" s="7"/>
      <c r="R195" s="7"/>
    </row>
    <row r="196" spans="1:18" x14ac:dyDescent="0.25">
      <c r="A196" s="92"/>
      <c r="B196" s="92"/>
      <c r="C196" s="92"/>
      <c r="D196" s="144">
        <v>3111</v>
      </c>
      <c r="E196" s="92" t="s">
        <v>276</v>
      </c>
      <c r="F196" s="92">
        <v>2</v>
      </c>
      <c r="G196" s="7"/>
      <c r="H196" s="7"/>
      <c r="I196" s="7"/>
      <c r="J196" s="7"/>
      <c r="K196" s="7"/>
      <c r="L196" s="7"/>
      <c r="M196" s="7"/>
      <c r="N196" s="7"/>
      <c r="O196" s="7"/>
      <c r="P196" s="7"/>
      <c r="Q196" s="7"/>
      <c r="R196" s="7"/>
    </row>
    <row r="197" spans="1:18" x14ac:dyDescent="0.25">
      <c r="A197" s="92"/>
      <c r="B197" s="92"/>
      <c r="C197" s="92"/>
      <c r="D197" s="144">
        <v>3112</v>
      </c>
      <c r="E197" s="92" t="s">
        <v>277</v>
      </c>
      <c r="F197" s="92" t="s">
        <v>278</v>
      </c>
      <c r="G197" s="7"/>
      <c r="H197" s="7"/>
      <c r="I197" s="7"/>
      <c r="J197" s="7"/>
      <c r="K197" s="7"/>
      <c r="L197" s="7"/>
      <c r="M197" s="7"/>
      <c r="N197" s="7"/>
      <c r="O197" s="7"/>
      <c r="P197" s="7"/>
      <c r="Q197" s="7"/>
      <c r="R197" s="7"/>
    </row>
    <row r="198" spans="1:18" x14ac:dyDescent="0.25">
      <c r="A198" s="92"/>
      <c r="B198" s="92"/>
      <c r="C198" s="92"/>
      <c r="D198" s="144">
        <v>3113</v>
      </c>
      <c r="E198" s="92" t="s">
        <v>279</v>
      </c>
      <c r="F198" s="92">
        <v>2</v>
      </c>
      <c r="G198" s="7"/>
      <c r="H198" s="7"/>
      <c r="I198" s="7"/>
      <c r="J198" s="7"/>
      <c r="K198" s="7"/>
      <c r="L198" s="7"/>
      <c r="M198" s="7"/>
      <c r="N198" s="7"/>
      <c r="O198" s="7"/>
      <c r="P198" s="7"/>
      <c r="Q198" s="7"/>
      <c r="R198" s="7"/>
    </row>
    <row r="199" spans="1:18" x14ac:dyDescent="0.25">
      <c r="A199" s="92"/>
      <c r="B199" s="92"/>
      <c r="C199" s="92"/>
      <c r="D199" s="144">
        <v>3114</v>
      </c>
      <c r="E199" s="92" t="s">
        <v>280</v>
      </c>
      <c r="F199" s="92">
        <v>2</v>
      </c>
      <c r="G199" s="7"/>
      <c r="H199" s="7"/>
      <c r="I199" s="7"/>
      <c r="J199" s="7"/>
      <c r="K199" s="7"/>
      <c r="L199" s="7"/>
      <c r="M199" s="7"/>
      <c r="N199" s="7"/>
      <c r="O199" s="7"/>
      <c r="P199" s="7"/>
      <c r="Q199" s="7"/>
      <c r="R199" s="7"/>
    </row>
    <row r="200" spans="1:18" ht="14.25" x14ac:dyDescent="0.2">
      <c r="A200" s="92"/>
      <c r="B200" s="92"/>
      <c r="C200" s="92">
        <v>312</v>
      </c>
      <c r="D200" s="256" t="s">
        <v>281</v>
      </c>
      <c r="E200" s="256"/>
      <c r="F200" s="92"/>
      <c r="G200" s="7"/>
      <c r="H200" s="7"/>
      <c r="I200" s="7"/>
      <c r="J200" s="7"/>
      <c r="K200" s="7"/>
      <c r="L200" s="7"/>
      <c r="M200" s="7"/>
      <c r="N200" s="7"/>
      <c r="O200" s="7"/>
      <c r="P200" s="7"/>
      <c r="Q200" s="7"/>
      <c r="R200" s="7"/>
    </row>
    <row r="201" spans="1:18" x14ac:dyDescent="0.25">
      <c r="A201" s="92"/>
      <c r="B201" s="92"/>
      <c r="C201" s="92"/>
      <c r="D201" s="144">
        <v>3121</v>
      </c>
      <c r="E201" s="92" t="s">
        <v>282</v>
      </c>
      <c r="F201" s="92">
        <v>2</v>
      </c>
      <c r="G201" s="7"/>
      <c r="H201" s="7"/>
      <c r="I201" s="7"/>
      <c r="J201" s="7"/>
      <c r="K201" s="7"/>
      <c r="L201" s="7"/>
      <c r="M201" s="7"/>
      <c r="N201" s="7"/>
      <c r="O201" s="7"/>
      <c r="P201" s="7"/>
      <c r="Q201" s="7"/>
      <c r="R201" s="7"/>
    </row>
    <row r="202" spans="1:18" x14ac:dyDescent="0.25">
      <c r="A202" s="92"/>
      <c r="B202" s="92"/>
      <c r="C202" s="92"/>
      <c r="D202" s="144">
        <v>3122</v>
      </c>
      <c r="E202" s="92" t="s">
        <v>283</v>
      </c>
      <c r="F202" s="92">
        <v>2</v>
      </c>
      <c r="G202" s="7"/>
      <c r="H202" s="7"/>
      <c r="I202" s="7"/>
      <c r="J202" s="7"/>
      <c r="K202" s="7"/>
      <c r="L202" s="7"/>
      <c r="M202" s="7"/>
      <c r="N202" s="7"/>
      <c r="O202" s="7"/>
      <c r="P202" s="7"/>
      <c r="Q202" s="7"/>
      <c r="R202" s="7"/>
    </row>
    <row r="203" spans="1:18" x14ac:dyDescent="0.25">
      <c r="A203" s="92"/>
      <c r="B203" s="92"/>
      <c r="C203" s="92"/>
      <c r="D203" s="144">
        <v>3123</v>
      </c>
      <c r="E203" s="92" t="s">
        <v>284</v>
      </c>
      <c r="F203" s="92">
        <v>2</v>
      </c>
      <c r="G203" s="7"/>
      <c r="H203" s="7"/>
      <c r="I203" s="7"/>
      <c r="J203" s="7"/>
      <c r="K203" s="7"/>
      <c r="L203" s="7"/>
      <c r="M203" s="7"/>
      <c r="N203" s="7"/>
      <c r="O203" s="7"/>
      <c r="P203" s="7"/>
      <c r="Q203" s="7"/>
      <c r="R203" s="7"/>
    </row>
    <row r="204" spans="1:18" x14ac:dyDescent="0.25">
      <c r="A204" s="92"/>
      <c r="B204" s="92"/>
      <c r="C204" s="92"/>
      <c r="D204" s="144">
        <v>3124</v>
      </c>
      <c r="E204" s="92" t="s">
        <v>285</v>
      </c>
      <c r="F204" s="92">
        <v>2</v>
      </c>
      <c r="G204" s="7"/>
      <c r="H204" s="7"/>
      <c r="I204" s="7"/>
      <c r="J204" s="7"/>
      <c r="K204" s="7"/>
      <c r="L204" s="7"/>
      <c r="M204" s="7"/>
      <c r="N204" s="7"/>
      <c r="O204" s="7"/>
      <c r="P204" s="7"/>
      <c r="Q204" s="7"/>
      <c r="R204" s="7"/>
    </row>
    <row r="205" spans="1:18" x14ac:dyDescent="0.25">
      <c r="A205" s="92"/>
      <c r="B205" s="92"/>
      <c r="C205" s="92"/>
      <c r="D205" s="144">
        <v>3125</v>
      </c>
      <c r="E205" s="92" t="s">
        <v>286</v>
      </c>
      <c r="F205" s="92">
        <v>2</v>
      </c>
      <c r="G205" s="7"/>
      <c r="H205" s="7"/>
      <c r="I205" s="7"/>
      <c r="J205" s="7"/>
      <c r="K205" s="7"/>
      <c r="L205" s="7"/>
      <c r="M205" s="7"/>
      <c r="N205" s="7"/>
      <c r="O205" s="7"/>
      <c r="P205" s="7"/>
      <c r="Q205" s="7"/>
      <c r="R205" s="7"/>
    </row>
    <row r="206" spans="1:18" x14ac:dyDescent="0.25">
      <c r="A206" s="92"/>
      <c r="B206" s="92"/>
      <c r="C206" s="92"/>
      <c r="D206" s="144">
        <v>3126</v>
      </c>
      <c r="E206" s="92" t="s">
        <v>287</v>
      </c>
      <c r="F206" s="92">
        <v>2</v>
      </c>
      <c r="G206" s="7"/>
      <c r="H206" s="7"/>
      <c r="I206" s="7"/>
      <c r="J206" s="7"/>
      <c r="K206" s="7"/>
      <c r="L206" s="7"/>
      <c r="M206" s="7"/>
      <c r="N206" s="7"/>
      <c r="O206" s="7"/>
      <c r="P206" s="7"/>
      <c r="Q206" s="7"/>
      <c r="R206" s="7"/>
    </row>
    <row r="207" spans="1:18" x14ac:dyDescent="0.25">
      <c r="A207" s="92"/>
      <c r="B207" s="92"/>
      <c r="C207" s="92"/>
      <c r="D207" s="144">
        <v>3129</v>
      </c>
      <c r="E207" s="92" t="s">
        <v>288</v>
      </c>
      <c r="F207" s="92">
        <v>2</v>
      </c>
      <c r="G207" s="7"/>
      <c r="H207" s="7"/>
      <c r="I207" s="7"/>
      <c r="J207" s="7"/>
      <c r="K207" s="7"/>
      <c r="L207" s="7"/>
      <c r="M207" s="7"/>
      <c r="N207" s="7"/>
      <c r="O207" s="7"/>
      <c r="P207" s="7"/>
      <c r="Q207" s="7"/>
      <c r="R207" s="7"/>
    </row>
    <row r="208" spans="1:18" ht="14.25" x14ac:dyDescent="0.2">
      <c r="A208" s="92"/>
      <c r="B208" s="92"/>
      <c r="C208" s="92">
        <v>313</v>
      </c>
      <c r="D208" s="256" t="s">
        <v>289</v>
      </c>
      <c r="E208" s="256"/>
      <c r="F208" s="92"/>
      <c r="G208" s="7"/>
      <c r="H208" s="7"/>
      <c r="I208" s="7"/>
      <c r="J208" s="7"/>
      <c r="K208" s="7"/>
      <c r="L208" s="7"/>
      <c r="M208" s="7"/>
      <c r="N208" s="7"/>
      <c r="O208" s="7"/>
      <c r="P208" s="7"/>
      <c r="Q208" s="7"/>
      <c r="R208" s="7"/>
    </row>
    <row r="209" spans="1:18" x14ac:dyDescent="0.25">
      <c r="A209" s="92"/>
      <c r="B209" s="92"/>
      <c r="C209" s="92"/>
      <c r="D209" s="144">
        <v>3131</v>
      </c>
      <c r="E209" s="92" t="s">
        <v>290</v>
      </c>
      <c r="F209" s="92">
        <v>2</v>
      </c>
      <c r="G209" s="7"/>
      <c r="H209" s="7"/>
      <c r="I209" s="7"/>
      <c r="J209" s="7"/>
      <c r="K209" s="7"/>
      <c r="L209" s="7"/>
      <c r="M209" s="7"/>
      <c r="N209" s="7"/>
      <c r="O209" s="7"/>
      <c r="P209" s="7"/>
      <c r="Q209" s="7"/>
      <c r="R209" s="7"/>
    </row>
    <row r="210" spans="1:18" x14ac:dyDescent="0.25">
      <c r="A210" s="92"/>
      <c r="B210" s="92"/>
      <c r="C210" s="92"/>
      <c r="D210" s="144">
        <v>3132</v>
      </c>
      <c r="E210" s="92" t="s">
        <v>291</v>
      </c>
      <c r="F210" s="92">
        <v>2</v>
      </c>
      <c r="G210" s="7"/>
      <c r="H210" s="7"/>
      <c r="I210" s="7"/>
      <c r="J210" s="7"/>
      <c r="K210" s="7"/>
      <c r="L210" s="7"/>
      <c r="M210" s="7"/>
      <c r="N210" s="7"/>
      <c r="O210" s="7"/>
      <c r="P210" s="7"/>
      <c r="Q210" s="7"/>
      <c r="R210" s="7"/>
    </row>
    <row r="211" spans="1:18" ht="14.25" x14ac:dyDescent="0.2">
      <c r="A211" s="92"/>
      <c r="B211" s="92">
        <v>32</v>
      </c>
      <c r="C211" s="256" t="s">
        <v>292</v>
      </c>
      <c r="D211" s="256"/>
      <c r="E211" s="256"/>
      <c r="F211" s="92"/>
      <c r="G211" s="7"/>
      <c r="H211" s="7"/>
      <c r="I211" s="7"/>
      <c r="J211" s="7"/>
      <c r="K211" s="7"/>
      <c r="L211" s="7"/>
      <c r="M211" s="7"/>
      <c r="N211" s="7"/>
      <c r="O211" s="7"/>
      <c r="P211" s="7"/>
      <c r="Q211" s="7"/>
      <c r="R211" s="7"/>
    </row>
    <row r="212" spans="1:18" ht="14.25" x14ac:dyDescent="0.2">
      <c r="A212" s="92"/>
      <c r="B212" s="92"/>
      <c r="C212" s="92">
        <v>321</v>
      </c>
      <c r="D212" s="256" t="s">
        <v>293</v>
      </c>
      <c r="E212" s="256"/>
      <c r="F212" s="92"/>
      <c r="G212" s="7"/>
      <c r="H212" s="7"/>
      <c r="I212" s="7"/>
      <c r="J212" s="7"/>
      <c r="K212" s="7"/>
      <c r="L212" s="7"/>
      <c r="M212" s="7"/>
      <c r="N212" s="7"/>
      <c r="O212" s="7"/>
      <c r="P212" s="7"/>
      <c r="Q212" s="7"/>
      <c r="R212" s="7"/>
    </row>
    <row r="213" spans="1:18" x14ac:dyDescent="0.25">
      <c r="A213" s="92"/>
      <c r="B213" s="92"/>
      <c r="C213" s="92"/>
      <c r="D213" s="144">
        <v>3211</v>
      </c>
      <c r="E213" s="92" t="s">
        <v>294</v>
      </c>
      <c r="F213" s="92">
        <v>3</v>
      </c>
      <c r="G213" s="7"/>
      <c r="H213" s="7"/>
      <c r="I213" s="7"/>
      <c r="J213" s="7"/>
      <c r="K213" s="7"/>
      <c r="L213" s="7"/>
      <c r="M213" s="7"/>
      <c r="N213" s="7"/>
      <c r="O213" s="7"/>
      <c r="P213" s="7"/>
      <c r="Q213" s="7"/>
      <c r="R213" s="7"/>
    </row>
    <row r="214" spans="1:18" x14ac:dyDescent="0.25">
      <c r="A214" s="92"/>
      <c r="B214" s="92"/>
      <c r="C214" s="92"/>
      <c r="D214" s="144">
        <v>3212</v>
      </c>
      <c r="E214" s="92" t="s">
        <v>295</v>
      </c>
      <c r="F214" s="92">
        <v>3</v>
      </c>
      <c r="G214" s="7"/>
      <c r="H214" s="7"/>
      <c r="I214" s="7"/>
      <c r="J214" s="7"/>
      <c r="K214" s="7"/>
      <c r="L214" s="7"/>
      <c r="M214" s="7"/>
      <c r="N214" s="7"/>
      <c r="O214" s="7"/>
      <c r="P214" s="7"/>
      <c r="Q214" s="7"/>
      <c r="R214" s="7"/>
    </row>
    <row r="215" spans="1:18" ht="14.25" x14ac:dyDescent="0.2">
      <c r="A215" s="92"/>
      <c r="B215" s="92"/>
      <c r="C215" s="92">
        <v>322</v>
      </c>
      <c r="D215" s="256" t="s">
        <v>296</v>
      </c>
      <c r="E215" s="256"/>
      <c r="F215" s="92"/>
      <c r="G215" s="7"/>
      <c r="H215" s="7"/>
      <c r="I215" s="7"/>
      <c r="J215" s="7"/>
      <c r="K215" s="7"/>
      <c r="L215" s="7"/>
      <c r="M215" s="7"/>
      <c r="N215" s="7"/>
      <c r="O215" s="7"/>
      <c r="P215" s="7"/>
      <c r="Q215" s="7"/>
      <c r="R215" s="7"/>
    </row>
    <row r="216" spans="1:18" x14ac:dyDescent="0.25">
      <c r="A216" s="92"/>
      <c r="B216" s="92"/>
      <c r="C216" s="92"/>
      <c r="D216" s="144">
        <v>3221</v>
      </c>
      <c r="E216" s="92" t="s">
        <v>297</v>
      </c>
      <c r="F216" s="92">
        <v>3</v>
      </c>
      <c r="G216" s="7"/>
      <c r="H216" s="7"/>
      <c r="I216" s="7"/>
      <c r="J216" s="7"/>
      <c r="K216" s="7"/>
      <c r="L216" s="7"/>
      <c r="M216" s="7"/>
      <c r="N216" s="7"/>
      <c r="O216" s="7"/>
      <c r="P216" s="7"/>
      <c r="Q216" s="7"/>
      <c r="R216" s="7"/>
    </row>
    <row r="217" spans="1:18" x14ac:dyDescent="0.25">
      <c r="A217" s="92"/>
      <c r="B217" s="92"/>
      <c r="C217" s="92"/>
      <c r="D217" s="144">
        <v>3222</v>
      </c>
      <c r="E217" s="92" t="s">
        <v>298</v>
      </c>
      <c r="F217" s="92">
        <v>3</v>
      </c>
      <c r="G217" s="7"/>
      <c r="H217" s="7"/>
      <c r="I217" s="7"/>
      <c r="J217" s="7"/>
      <c r="K217" s="7"/>
      <c r="L217" s="7"/>
      <c r="M217" s="7"/>
      <c r="N217" s="7"/>
      <c r="O217" s="7"/>
      <c r="P217" s="7"/>
      <c r="Q217" s="7"/>
      <c r="R217" s="7"/>
    </row>
    <row r="218" spans="1:18" x14ac:dyDescent="0.25">
      <c r="A218" s="92"/>
      <c r="B218" s="92"/>
      <c r="C218" s="92"/>
      <c r="D218" s="144">
        <v>3223</v>
      </c>
      <c r="E218" s="92" t="s">
        <v>299</v>
      </c>
      <c r="F218" s="92">
        <v>3</v>
      </c>
      <c r="G218" s="7"/>
      <c r="H218" s="7"/>
      <c r="I218" s="7"/>
      <c r="J218" s="7"/>
      <c r="K218" s="7"/>
      <c r="L218" s="7"/>
      <c r="M218" s="7"/>
      <c r="N218" s="7"/>
      <c r="O218" s="7"/>
      <c r="P218" s="7"/>
      <c r="Q218" s="7"/>
      <c r="R218" s="7"/>
    </row>
    <row r="219" spans="1:18" ht="14.25" x14ac:dyDescent="0.2">
      <c r="A219" s="92"/>
      <c r="B219" s="92"/>
      <c r="C219" s="92">
        <v>323</v>
      </c>
      <c r="D219" s="256" t="s">
        <v>300</v>
      </c>
      <c r="E219" s="256"/>
      <c r="F219" s="92"/>
      <c r="G219" s="7"/>
      <c r="H219" s="7"/>
      <c r="I219" s="7"/>
      <c r="J219" s="7"/>
      <c r="K219" s="7"/>
      <c r="L219" s="7"/>
      <c r="M219" s="7"/>
      <c r="N219" s="7"/>
      <c r="O219" s="7"/>
      <c r="P219" s="7"/>
      <c r="Q219" s="7"/>
      <c r="R219" s="7"/>
    </row>
    <row r="220" spans="1:18" x14ac:dyDescent="0.25">
      <c r="A220" s="92"/>
      <c r="B220" s="92"/>
      <c r="C220" s="92"/>
      <c r="D220" s="144">
        <v>3231</v>
      </c>
      <c r="E220" s="92" t="s">
        <v>301</v>
      </c>
      <c r="F220" s="92">
        <v>3</v>
      </c>
      <c r="G220" s="7"/>
      <c r="H220" s="7"/>
      <c r="I220" s="7"/>
      <c r="J220" s="7"/>
      <c r="K220" s="7"/>
      <c r="L220" s="7"/>
      <c r="M220" s="7"/>
      <c r="N220" s="7"/>
      <c r="O220" s="7"/>
      <c r="P220" s="7"/>
      <c r="Q220" s="7"/>
      <c r="R220" s="7"/>
    </row>
    <row r="221" spans="1:18" x14ac:dyDescent="0.25">
      <c r="A221" s="92"/>
      <c r="B221" s="92"/>
      <c r="C221" s="92"/>
      <c r="D221" s="144">
        <v>3232</v>
      </c>
      <c r="E221" s="92" t="s">
        <v>302</v>
      </c>
      <c r="F221" s="92">
        <v>3</v>
      </c>
      <c r="G221" s="7"/>
      <c r="H221" s="7"/>
      <c r="I221" s="7"/>
      <c r="J221" s="7"/>
      <c r="K221" s="7"/>
      <c r="L221" s="7"/>
      <c r="M221" s="7"/>
      <c r="N221" s="7"/>
      <c r="O221" s="7"/>
      <c r="P221" s="7"/>
      <c r="Q221" s="7"/>
      <c r="R221" s="7"/>
    </row>
    <row r="222" spans="1:18" x14ac:dyDescent="0.25">
      <c r="A222" s="92"/>
      <c r="B222" s="92"/>
      <c r="C222" s="92"/>
      <c r="D222" s="144">
        <v>3233</v>
      </c>
      <c r="E222" s="92" t="s">
        <v>303</v>
      </c>
      <c r="F222" s="92">
        <v>3</v>
      </c>
      <c r="G222" s="7"/>
      <c r="H222" s="7"/>
      <c r="I222" s="7"/>
      <c r="J222" s="7"/>
      <c r="K222" s="7"/>
      <c r="L222" s="7"/>
      <c r="M222" s="7"/>
      <c r="N222" s="7"/>
      <c r="O222" s="7"/>
      <c r="P222" s="7"/>
      <c r="Q222" s="7"/>
      <c r="R222" s="7"/>
    </row>
    <row r="223" spans="1:18" x14ac:dyDescent="0.25">
      <c r="A223" s="92"/>
      <c r="B223" s="92"/>
      <c r="C223" s="92"/>
      <c r="D223" s="144">
        <v>3234</v>
      </c>
      <c r="E223" s="92" t="s">
        <v>304</v>
      </c>
      <c r="F223" s="92">
        <v>3</v>
      </c>
      <c r="G223" s="7"/>
      <c r="H223" s="7"/>
      <c r="I223" s="7"/>
      <c r="J223" s="7"/>
      <c r="K223" s="7"/>
      <c r="L223" s="7"/>
      <c r="M223" s="7"/>
      <c r="N223" s="7"/>
      <c r="O223" s="7"/>
      <c r="P223" s="7"/>
      <c r="Q223" s="7"/>
      <c r="R223" s="7"/>
    </row>
    <row r="224" spans="1:18" ht="14.25" x14ac:dyDescent="0.2">
      <c r="A224" s="92"/>
      <c r="B224" s="92"/>
      <c r="C224" s="92">
        <v>324</v>
      </c>
      <c r="D224" s="256" t="s">
        <v>305</v>
      </c>
      <c r="E224" s="256"/>
      <c r="F224" s="92"/>
      <c r="G224" s="7"/>
      <c r="H224" s="7"/>
      <c r="I224" s="7"/>
      <c r="J224" s="7"/>
      <c r="K224" s="7"/>
      <c r="L224" s="7"/>
      <c r="M224" s="7"/>
      <c r="N224" s="7"/>
      <c r="O224" s="7"/>
      <c r="P224" s="7"/>
      <c r="Q224" s="7"/>
      <c r="R224" s="7"/>
    </row>
    <row r="225" spans="1:18" x14ac:dyDescent="0.25">
      <c r="A225" s="92"/>
      <c r="B225" s="92"/>
      <c r="C225" s="92"/>
      <c r="D225" s="144">
        <v>3241</v>
      </c>
      <c r="E225" s="92" t="s">
        <v>306</v>
      </c>
      <c r="F225" s="92">
        <v>3</v>
      </c>
      <c r="G225" s="7"/>
      <c r="H225" s="7"/>
      <c r="I225" s="7"/>
      <c r="J225" s="7"/>
      <c r="K225" s="7"/>
      <c r="L225" s="7"/>
      <c r="M225" s="7"/>
      <c r="N225" s="7"/>
      <c r="O225" s="7"/>
      <c r="P225" s="7"/>
      <c r="Q225" s="7"/>
      <c r="R225" s="7"/>
    </row>
    <row r="226" spans="1:18" x14ac:dyDescent="0.25">
      <c r="A226" s="92"/>
      <c r="B226" s="92"/>
      <c r="C226" s="92"/>
      <c r="D226" s="144">
        <v>3242</v>
      </c>
      <c r="E226" s="92" t="s">
        <v>307</v>
      </c>
      <c r="F226" s="92">
        <v>3</v>
      </c>
      <c r="G226" s="7"/>
      <c r="H226" s="7"/>
      <c r="I226" s="7"/>
      <c r="J226" s="7"/>
      <c r="K226" s="7"/>
      <c r="L226" s="7"/>
      <c r="M226" s="7"/>
      <c r="N226" s="7"/>
      <c r="O226" s="7"/>
      <c r="P226" s="7"/>
      <c r="Q226" s="7"/>
      <c r="R226" s="7"/>
    </row>
    <row r="227" spans="1:18" x14ac:dyDescent="0.25">
      <c r="A227" s="92"/>
      <c r="B227" s="92"/>
      <c r="C227" s="92"/>
      <c r="D227" s="144">
        <v>3243</v>
      </c>
      <c r="E227" s="92" t="s">
        <v>308</v>
      </c>
      <c r="F227" s="92">
        <v>3</v>
      </c>
      <c r="G227" s="7"/>
      <c r="H227" s="7"/>
      <c r="I227" s="7"/>
      <c r="J227" s="7"/>
      <c r="K227" s="7"/>
      <c r="L227" s="7"/>
      <c r="M227" s="7"/>
      <c r="N227" s="7"/>
      <c r="O227" s="7"/>
      <c r="P227" s="7"/>
      <c r="Q227" s="7"/>
      <c r="R227" s="7"/>
    </row>
    <row r="228" spans="1:18" ht="14.25" x14ac:dyDescent="0.2">
      <c r="A228" s="92"/>
      <c r="B228" s="92">
        <v>33</v>
      </c>
      <c r="C228" s="256" t="s">
        <v>309</v>
      </c>
      <c r="D228" s="256"/>
      <c r="E228" s="256"/>
      <c r="F228" s="92"/>
      <c r="G228" s="7"/>
      <c r="H228" s="7"/>
      <c r="I228" s="7"/>
      <c r="J228" s="7"/>
      <c r="K228" s="7"/>
      <c r="L228" s="7"/>
      <c r="M228" s="7"/>
      <c r="N228" s="7"/>
      <c r="O228" s="7"/>
      <c r="P228" s="7"/>
      <c r="Q228" s="7"/>
      <c r="R228" s="7"/>
    </row>
    <row r="229" spans="1:18" ht="14.25" x14ac:dyDescent="0.2">
      <c r="A229" s="92"/>
      <c r="B229" s="92"/>
      <c r="C229" s="92">
        <v>331</v>
      </c>
      <c r="D229" s="256" t="s">
        <v>310</v>
      </c>
      <c r="E229" s="256"/>
      <c r="F229" s="92"/>
      <c r="G229" s="7"/>
      <c r="H229" s="7"/>
      <c r="I229" s="7"/>
      <c r="J229" s="7"/>
      <c r="K229" s="7"/>
      <c r="L229" s="7"/>
      <c r="M229" s="7"/>
      <c r="N229" s="7"/>
      <c r="O229" s="7"/>
      <c r="P229" s="7"/>
      <c r="Q229" s="7"/>
      <c r="R229" s="7"/>
    </row>
    <row r="230" spans="1:18" x14ac:dyDescent="0.25">
      <c r="A230" s="92"/>
      <c r="B230" s="92"/>
      <c r="C230" s="92"/>
      <c r="D230" s="144">
        <v>3311</v>
      </c>
      <c r="E230" s="92" t="s">
        <v>311</v>
      </c>
      <c r="F230" s="92">
        <v>3</v>
      </c>
      <c r="G230" s="7"/>
      <c r="H230" s="7"/>
      <c r="I230" s="7"/>
      <c r="J230" s="7"/>
      <c r="K230" s="7"/>
      <c r="L230" s="7"/>
      <c r="M230" s="7"/>
      <c r="N230" s="7"/>
      <c r="O230" s="7"/>
      <c r="P230" s="7"/>
      <c r="Q230" s="7"/>
      <c r="R230" s="7"/>
    </row>
    <row r="231" spans="1:18" x14ac:dyDescent="0.25">
      <c r="A231" s="92"/>
      <c r="B231" s="92"/>
      <c r="C231" s="92"/>
      <c r="D231" s="144">
        <v>3312</v>
      </c>
      <c r="E231" s="92" t="s">
        <v>312</v>
      </c>
      <c r="F231" s="92">
        <v>3</v>
      </c>
      <c r="G231" s="7"/>
      <c r="H231" s="7"/>
      <c r="I231" s="7"/>
      <c r="J231" s="7"/>
      <c r="K231" s="7"/>
      <c r="L231" s="7"/>
      <c r="M231" s="7"/>
      <c r="N231" s="7"/>
      <c r="O231" s="7"/>
      <c r="P231" s="7"/>
      <c r="Q231" s="7"/>
      <c r="R231" s="7"/>
    </row>
    <row r="232" spans="1:18" ht="14.25" x14ac:dyDescent="0.2">
      <c r="A232" s="92"/>
      <c r="B232" s="92"/>
      <c r="C232" s="92">
        <v>332</v>
      </c>
      <c r="D232" s="256" t="s">
        <v>313</v>
      </c>
      <c r="E232" s="256"/>
      <c r="F232" s="92"/>
      <c r="G232" s="7"/>
      <c r="H232" s="7"/>
      <c r="I232" s="7"/>
      <c r="J232" s="7"/>
      <c r="K232" s="7"/>
      <c r="L232" s="7"/>
      <c r="M232" s="7"/>
      <c r="N232" s="7"/>
      <c r="O232" s="7"/>
      <c r="P232" s="7"/>
      <c r="Q232" s="7"/>
      <c r="R232" s="7"/>
    </row>
    <row r="233" spans="1:18" x14ac:dyDescent="0.25">
      <c r="A233" s="92"/>
      <c r="B233" s="92"/>
      <c r="C233" s="92"/>
      <c r="D233" s="144">
        <v>3321</v>
      </c>
      <c r="E233" s="92" t="s">
        <v>314</v>
      </c>
      <c r="F233" s="92">
        <v>3</v>
      </c>
      <c r="G233" s="7"/>
      <c r="H233" s="7"/>
      <c r="I233" s="7"/>
      <c r="J233" s="7"/>
      <c r="K233" s="7"/>
      <c r="L233" s="7"/>
      <c r="M233" s="7"/>
      <c r="N233" s="7"/>
      <c r="O233" s="7"/>
      <c r="P233" s="7"/>
      <c r="Q233" s="7"/>
      <c r="R233" s="7"/>
    </row>
    <row r="234" spans="1:18" x14ac:dyDescent="0.25">
      <c r="A234" s="92"/>
      <c r="B234" s="92"/>
      <c r="C234" s="92"/>
      <c r="D234" s="144">
        <v>3322</v>
      </c>
      <c r="E234" s="92" t="s">
        <v>315</v>
      </c>
      <c r="F234" s="92">
        <v>3</v>
      </c>
      <c r="G234" s="7"/>
      <c r="H234" s="7"/>
      <c r="I234" s="7"/>
      <c r="J234" s="7"/>
      <c r="K234" s="7"/>
      <c r="L234" s="7"/>
      <c r="M234" s="7"/>
      <c r="N234" s="7"/>
      <c r="O234" s="7"/>
      <c r="P234" s="7"/>
      <c r="Q234" s="7"/>
      <c r="R234" s="7"/>
    </row>
    <row r="235" spans="1:18" ht="14.25" x14ac:dyDescent="0.2">
      <c r="A235" s="92"/>
      <c r="B235" s="92"/>
      <c r="C235" s="92">
        <v>333</v>
      </c>
      <c r="D235" s="256" t="s">
        <v>316</v>
      </c>
      <c r="E235" s="256"/>
      <c r="F235" s="92"/>
      <c r="G235" s="7"/>
      <c r="H235" s="7"/>
      <c r="I235" s="7"/>
      <c r="J235" s="7"/>
      <c r="K235" s="7"/>
      <c r="L235" s="7"/>
      <c r="M235" s="7"/>
      <c r="N235" s="7"/>
      <c r="O235" s="7"/>
      <c r="P235" s="7"/>
      <c r="Q235" s="7"/>
      <c r="R235" s="7"/>
    </row>
    <row r="236" spans="1:18" x14ac:dyDescent="0.25">
      <c r="A236" s="92"/>
      <c r="B236" s="92"/>
      <c r="C236" s="92"/>
      <c r="D236" s="144">
        <v>3331</v>
      </c>
      <c r="E236" s="92" t="s">
        <v>317</v>
      </c>
      <c r="F236" s="92">
        <v>3</v>
      </c>
      <c r="G236" s="7"/>
      <c r="H236" s="7"/>
      <c r="I236" s="7"/>
      <c r="J236" s="7"/>
      <c r="K236" s="7"/>
      <c r="L236" s="7"/>
      <c r="M236" s="7"/>
      <c r="N236" s="7"/>
      <c r="O236" s="7"/>
      <c r="P236" s="7"/>
      <c r="Q236" s="7"/>
      <c r="R236" s="7"/>
    </row>
    <row r="237" spans="1:18" x14ac:dyDescent="0.25">
      <c r="A237" s="92"/>
      <c r="B237" s="92"/>
      <c r="C237" s="92"/>
      <c r="D237" s="144">
        <v>3332</v>
      </c>
      <c r="E237" s="92" t="s">
        <v>318</v>
      </c>
      <c r="F237" s="92">
        <v>3</v>
      </c>
      <c r="G237" s="7"/>
      <c r="H237" s="7"/>
      <c r="I237" s="7"/>
      <c r="J237" s="7"/>
      <c r="K237" s="7"/>
      <c r="L237" s="7"/>
      <c r="M237" s="7"/>
      <c r="N237" s="7"/>
      <c r="O237" s="7"/>
      <c r="P237" s="7"/>
      <c r="Q237" s="7"/>
      <c r="R237" s="7"/>
    </row>
    <row r="238" spans="1:18" x14ac:dyDescent="0.25">
      <c r="A238" s="92"/>
      <c r="B238" s="92"/>
      <c r="C238" s="92"/>
      <c r="D238" s="144">
        <v>3333</v>
      </c>
      <c r="E238" s="92" t="s">
        <v>319</v>
      </c>
      <c r="F238" s="92">
        <v>3</v>
      </c>
      <c r="G238" s="7"/>
      <c r="H238" s="7"/>
      <c r="I238" s="7"/>
      <c r="J238" s="7"/>
      <c r="K238" s="7"/>
      <c r="L238" s="7"/>
      <c r="M238" s="7"/>
      <c r="N238" s="7"/>
      <c r="O238" s="7"/>
      <c r="P238" s="7"/>
      <c r="Q238" s="7"/>
      <c r="R238" s="7"/>
    </row>
    <row r="239" spans="1:18" x14ac:dyDescent="0.25">
      <c r="A239" s="92"/>
      <c r="B239" s="92"/>
      <c r="C239" s="92"/>
      <c r="D239" s="144">
        <v>3334</v>
      </c>
      <c r="E239" s="92" t="s">
        <v>320</v>
      </c>
      <c r="F239" s="92">
        <v>3</v>
      </c>
      <c r="G239" s="7"/>
      <c r="H239" s="7"/>
      <c r="I239" s="7"/>
      <c r="J239" s="7"/>
      <c r="K239" s="7"/>
      <c r="L239" s="7"/>
      <c r="M239" s="7"/>
      <c r="N239" s="7"/>
      <c r="O239" s="7"/>
      <c r="P239" s="7"/>
      <c r="Q239" s="7"/>
      <c r="R239" s="7"/>
    </row>
    <row r="240" spans="1:18" ht="14.25" x14ac:dyDescent="0.2">
      <c r="A240" s="92"/>
      <c r="B240" s="92"/>
      <c r="C240" s="92">
        <v>334</v>
      </c>
      <c r="D240" s="256" t="s">
        <v>321</v>
      </c>
      <c r="E240" s="256"/>
      <c r="F240" s="92"/>
      <c r="G240" s="7"/>
      <c r="H240" s="7"/>
      <c r="I240" s="7"/>
      <c r="J240" s="7"/>
      <c r="K240" s="7"/>
      <c r="L240" s="7"/>
      <c r="M240" s="7"/>
      <c r="N240" s="7"/>
      <c r="O240" s="7"/>
      <c r="P240" s="7"/>
      <c r="Q240" s="7"/>
      <c r="R240" s="7"/>
    </row>
    <row r="241" spans="1:18" x14ac:dyDescent="0.25">
      <c r="A241" s="92"/>
      <c r="B241" s="92"/>
      <c r="C241" s="92"/>
      <c r="D241" s="144">
        <v>3341</v>
      </c>
      <c r="E241" s="92" t="s">
        <v>321</v>
      </c>
      <c r="F241" s="92">
        <v>3</v>
      </c>
      <c r="G241" s="7"/>
      <c r="H241" s="7"/>
      <c r="I241" s="7"/>
      <c r="J241" s="7"/>
      <c r="K241" s="7"/>
      <c r="L241" s="7"/>
      <c r="M241" s="7"/>
      <c r="N241" s="7"/>
      <c r="O241" s="7"/>
      <c r="P241" s="7"/>
      <c r="Q241" s="7"/>
      <c r="R241" s="7"/>
    </row>
    <row r="242" spans="1:18" ht="14.25" x14ac:dyDescent="0.2">
      <c r="A242" s="92"/>
      <c r="B242" s="92">
        <v>34</v>
      </c>
      <c r="C242" s="256" t="s">
        <v>322</v>
      </c>
      <c r="D242" s="256"/>
      <c r="E242" s="256"/>
      <c r="F242" s="92"/>
      <c r="G242" s="7"/>
      <c r="H242" s="7"/>
      <c r="I242" s="7"/>
      <c r="J242" s="7"/>
      <c r="K242" s="7"/>
      <c r="L242" s="7"/>
      <c r="M242" s="7"/>
      <c r="N242" s="7"/>
      <c r="O242" s="7"/>
      <c r="P242" s="7"/>
      <c r="Q242" s="7"/>
      <c r="R242" s="7"/>
    </row>
    <row r="243" spans="1:18" ht="14.25" x14ac:dyDescent="0.2">
      <c r="A243" s="92"/>
      <c r="B243" s="92"/>
      <c r="C243" s="92">
        <v>341</v>
      </c>
      <c r="D243" s="256" t="s">
        <v>323</v>
      </c>
      <c r="E243" s="256"/>
      <c r="F243" s="92"/>
      <c r="G243" s="7"/>
      <c r="H243" s="7"/>
      <c r="I243" s="7"/>
      <c r="J243" s="7"/>
      <c r="K243" s="7"/>
      <c r="L243" s="7"/>
      <c r="M243" s="7"/>
      <c r="N243" s="7"/>
      <c r="O243" s="7"/>
      <c r="P243" s="7"/>
      <c r="Q243" s="7"/>
      <c r="R243" s="7"/>
    </row>
    <row r="244" spans="1:18" x14ac:dyDescent="0.25">
      <c r="A244" s="92"/>
      <c r="B244" s="92"/>
      <c r="C244" s="92"/>
      <c r="D244" s="144">
        <v>3411</v>
      </c>
      <c r="E244" s="92" t="s">
        <v>323</v>
      </c>
      <c r="F244" s="92">
        <v>3</v>
      </c>
      <c r="G244" s="7"/>
      <c r="H244" s="7"/>
      <c r="I244" s="7"/>
      <c r="J244" s="7"/>
      <c r="K244" s="7"/>
      <c r="L244" s="7"/>
      <c r="M244" s="7"/>
      <c r="N244" s="7"/>
      <c r="O244" s="7"/>
      <c r="P244" s="7"/>
      <c r="Q244" s="7"/>
      <c r="R244" s="7"/>
    </row>
    <row r="245" spans="1:18" ht="14.25" x14ac:dyDescent="0.2">
      <c r="A245" s="92"/>
      <c r="B245" s="92"/>
      <c r="C245" s="92">
        <v>342</v>
      </c>
      <c r="D245" s="256" t="s">
        <v>324</v>
      </c>
      <c r="E245" s="256"/>
      <c r="F245" s="92"/>
      <c r="G245" s="7"/>
      <c r="H245" s="7"/>
      <c r="I245" s="7"/>
      <c r="J245" s="7"/>
      <c r="K245" s="7"/>
      <c r="L245" s="7"/>
      <c r="M245" s="7"/>
      <c r="N245" s="7"/>
      <c r="O245" s="7"/>
      <c r="P245" s="7"/>
      <c r="Q245" s="7"/>
      <c r="R245" s="7"/>
    </row>
    <row r="246" spans="1:18" x14ac:dyDescent="0.25">
      <c r="A246" s="92"/>
      <c r="B246" s="92"/>
      <c r="C246" s="92"/>
      <c r="D246" s="144">
        <v>3421</v>
      </c>
      <c r="E246" s="92" t="s">
        <v>325</v>
      </c>
      <c r="F246" s="92">
        <v>3</v>
      </c>
      <c r="G246" s="7"/>
      <c r="H246" s="7"/>
      <c r="I246" s="7"/>
      <c r="J246" s="7"/>
      <c r="K246" s="7"/>
      <c r="L246" s="7"/>
      <c r="M246" s="7"/>
      <c r="N246" s="7"/>
      <c r="O246" s="7"/>
      <c r="P246" s="7"/>
      <c r="Q246" s="7"/>
      <c r="R246" s="7"/>
    </row>
    <row r="247" spans="1:18" x14ac:dyDescent="0.25">
      <c r="A247" s="92"/>
      <c r="B247" s="92"/>
      <c r="C247" s="92"/>
      <c r="D247" s="144">
        <v>3422</v>
      </c>
      <c r="E247" s="92" t="s">
        <v>326</v>
      </c>
      <c r="F247" s="92">
        <v>3</v>
      </c>
      <c r="G247" s="7"/>
      <c r="H247" s="7"/>
      <c r="I247" s="7"/>
      <c r="J247" s="7"/>
      <c r="K247" s="7"/>
      <c r="L247" s="7"/>
      <c r="M247" s="7"/>
      <c r="N247" s="7"/>
      <c r="O247" s="7"/>
      <c r="P247" s="7"/>
      <c r="Q247" s="7"/>
      <c r="R247" s="7"/>
    </row>
    <row r="248" spans="1:18" x14ac:dyDescent="0.25">
      <c r="A248" s="92"/>
      <c r="B248" s="92"/>
      <c r="C248" s="92"/>
      <c r="D248" s="144">
        <v>3423</v>
      </c>
      <c r="E248" s="92" t="s">
        <v>327</v>
      </c>
      <c r="F248" s="92">
        <v>3</v>
      </c>
      <c r="G248" s="7"/>
      <c r="H248" s="7"/>
      <c r="I248" s="7"/>
      <c r="J248" s="7"/>
      <c r="K248" s="7"/>
      <c r="L248" s="7"/>
      <c r="M248" s="7"/>
      <c r="N248" s="7"/>
      <c r="O248" s="7"/>
      <c r="P248" s="7"/>
      <c r="Q248" s="7"/>
      <c r="R248" s="7"/>
    </row>
    <row r="249" spans="1:18" x14ac:dyDescent="0.25">
      <c r="A249" s="92"/>
      <c r="B249" s="92"/>
      <c r="C249" s="92"/>
      <c r="D249" s="144">
        <v>3424</v>
      </c>
      <c r="E249" s="92" t="s">
        <v>328</v>
      </c>
      <c r="F249" s="92">
        <v>3</v>
      </c>
      <c r="G249" s="7"/>
      <c r="H249" s="7"/>
      <c r="I249" s="7"/>
      <c r="J249" s="7"/>
      <c r="K249" s="7"/>
      <c r="L249" s="7"/>
      <c r="M249" s="7"/>
      <c r="N249" s="7"/>
      <c r="O249" s="7"/>
      <c r="P249" s="7"/>
      <c r="Q249" s="7"/>
      <c r="R249" s="7"/>
    </row>
    <row r="250" spans="1:18" ht="14.25" x14ac:dyDescent="0.2">
      <c r="A250" s="92"/>
      <c r="B250" s="92">
        <v>35</v>
      </c>
      <c r="C250" s="256" t="s">
        <v>329</v>
      </c>
      <c r="D250" s="256"/>
      <c r="E250" s="256"/>
      <c r="F250" s="92"/>
      <c r="G250" s="7"/>
      <c r="H250" s="7"/>
      <c r="I250" s="7"/>
      <c r="J250" s="7"/>
      <c r="K250" s="7"/>
      <c r="L250" s="7"/>
      <c r="M250" s="7"/>
      <c r="N250" s="7"/>
      <c r="O250" s="7"/>
      <c r="P250" s="7"/>
      <c r="Q250" s="7"/>
      <c r="R250" s="7"/>
    </row>
    <row r="251" spans="1:18" ht="14.25" x14ac:dyDescent="0.2">
      <c r="A251" s="92"/>
      <c r="B251" s="92"/>
      <c r="C251" s="92">
        <v>351</v>
      </c>
      <c r="D251" s="256" t="s">
        <v>329</v>
      </c>
      <c r="E251" s="256"/>
      <c r="F251" s="92"/>
      <c r="G251" s="7"/>
      <c r="H251" s="7"/>
      <c r="I251" s="7"/>
      <c r="J251" s="7"/>
      <c r="K251" s="7"/>
      <c r="L251" s="7"/>
      <c r="M251" s="7"/>
      <c r="N251" s="7"/>
      <c r="O251" s="7"/>
      <c r="P251" s="7"/>
      <c r="Q251" s="7"/>
      <c r="R251" s="7"/>
    </row>
    <row r="252" spans="1:18" x14ac:dyDescent="0.25">
      <c r="A252" s="92"/>
      <c r="B252" s="92"/>
      <c r="C252" s="92"/>
      <c r="D252" s="144">
        <v>3511</v>
      </c>
      <c r="E252" s="92" t="s">
        <v>330</v>
      </c>
      <c r="F252" s="92">
        <v>3</v>
      </c>
      <c r="G252" s="7"/>
      <c r="H252" s="7"/>
      <c r="I252" s="7"/>
      <c r="J252" s="7"/>
      <c r="K252" s="7"/>
      <c r="L252" s="7"/>
      <c r="M252" s="7"/>
      <c r="N252" s="7"/>
      <c r="O252" s="7"/>
      <c r="P252" s="7"/>
      <c r="Q252" s="7"/>
      <c r="R252" s="7"/>
    </row>
    <row r="253" spans="1:18" x14ac:dyDescent="0.25">
      <c r="A253" s="92"/>
      <c r="B253" s="92"/>
      <c r="C253" s="92"/>
      <c r="D253" s="144">
        <v>3512</v>
      </c>
      <c r="E253" s="92" t="s">
        <v>331</v>
      </c>
      <c r="F253" s="92">
        <v>3</v>
      </c>
      <c r="G253" s="7"/>
      <c r="H253" s="7"/>
      <c r="I253" s="7"/>
      <c r="J253" s="7"/>
      <c r="K253" s="7"/>
      <c r="L253" s="7"/>
      <c r="M253" s="7"/>
      <c r="N253" s="7"/>
      <c r="O253" s="7"/>
      <c r="P253" s="7"/>
      <c r="Q253" s="7"/>
      <c r="R253" s="7"/>
    </row>
    <row r="254" spans="1:18" x14ac:dyDescent="0.25">
      <c r="A254" s="92"/>
      <c r="B254" s="92"/>
      <c r="C254" s="92"/>
      <c r="D254" s="144">
        <v>3513</v>
      </c>
      <c r="E254" s="92" t="s">
        <v>332</v>
      </c>
      <c r="F254" s="92">
        <v>2</v>
      </c>
      <c r="G254" s="7"/>
      <c r="H254" s="7"/>
      <c r="I254" s="7"/>
      <c r="J254" s="7"/>
      <c r="K254" s="7"/>
      <c r="L254" s="7"/>
      <c r="M254" s="7"/>
      <c r="N254" s="7"/>
      <c r="O254" s="7"/>
      <c r="P254" s="7"/>
      <c r="Q254" s="7"/>
      <c r="R254" s="7"/>
    </row>
    <row r="255" spans="1:18" x14ac:dyDescent="0.25">
      <c r="A255" s="92"/>
      <c r="B255" s="92"/>
      <c r="C255" s="92"/>
      <c r="D255" s="144">
        <v>3514</v>
      </c>
      <c r="E255" s="92" t="s">
        <v>333</v>
      </c>
      <c r="F255" s="92">
        <v>3</v>
      </c>
      <c r="G255" s="7"/>
      <c r="H255" s="7"/>
      <c r="I255" s="7"/>
      <c r="J255" s="7"/>
      <c r="K255" s="7"/>
      <c r="L255" s="7"/>
      <c r="M255" s="7"/>
      <c r="N255" s="7"/>
      <c r="O255" s="7"/>
      <c r="P255" s="7"/>
      <c r="Q255" s="7"/>
      <c r="R255" s="7"/>
    </row>
    <row r="256" spans="1:18" ht="14.25" x14ac:dyDescent="0.2">
      <c r="A256" s="92"/>
      <c r="B256" s="92">
        <v>36</v>
      </c>
      <c r="C256" s="256" t="s">
        <v>334</v>
      </c>
      <c r="D256" s="256"/>
      <c r="E256" s="256"/>
      <c r="F256" s="92"/>
      <c r="G256" s="7"/>
      <c r="H256" s="7"/>
      <c r="I256" s="7"/>
      <c r="J256" s="7"/>
      <c r="K256" s="7"/>
      <c r="L256" s="7"/>
      <c r="M256" s="7"/>
      <c r="N256" s="7"/>
      <c r="O256" s="7"/>
      <c r="P256" s="7"/>
      <c r="Q256" s="7"/>
      <c r="R256" s="7"/>
    </row>
    <row r="257" spans="1:18" ht="14.25" x14ac:dyDescent="0.2">
      <c r="A257" s="92"/>
      <c r="B257" s="92"/>
      <c r="C257" s="92">
        <v>361</v>
      </c>
      <c r="D257" s="256" t="s">
        <v>335</v>
      </c>
      <c r="E257" s="256"/>
      <c r="F257" s="92"/>
      <c r="G257" s="7"/>
      <c r="H257" s="7"/>
      <c r="I257" s="7"/>
      <c r="J257" s="7"/>
      <c r="K257" s="7"/>
      <c r="L257" s="7"/>
      <c r="M257" s="7"/>
      <c r="N257" s="7"/>
      <c r="O257" s="7"/>
      <c r="P257" s="7"/>
      <c r="Q257" s="7"/>
      <c r="R257" s="7"/>
    </row>
    <row r="258" spans="1:18" x14ac:dyDescent="0.25">
      <c r="A258" s="92"/>
      <c r="B258" s="92"/>
      <c r="C258" s="92"/>
      <c r="D258" s="144">
        <v>3611</v>
      </c>
      <c r="E258" s="92" t="s">
        <v>336</v>
      </c>
      <c r="F258" s="92">
        <v>3</v>
      </c>
      <c r="G258" s="7"/>
      <c r="H258" s="7"/>
      <c r="I258" s="7"/>
      <c r="J258" s="7"/>
      <c r="K258" s="7"/>
      <c r="L258" s="7"/>
      <c r="M258" s="7"/>
      <c r="N258" s="7"/>
      <c r="O258" s="7"/>
      <c r="P258" s="7"/>
      <c r="Q258" s="7"/>
      <c r="R258" s="7"/>
    </row>
    <row r="259" spans="1:18" x14ac:dyDescent="0.25">
      <c r="A259" s="92"/>
      <c r="B259" s="92"/>
      <c r="C259" s="92"/>
      <c r="D259" s="144">
        <v>3612</v>
      </c>
      <c r="E259" s="92" t="s">
        <v>337</v>
      </c>
      <c r="F259" s="92">
        <v>3</v>
      </c>
      <c r="G259" s="7"/>
      <c r="H259" s="7"/>
      <c r="I259" s="7"/>
      <c r="J259" s="7"/>
      <c r="K259" s="7"/>
      <c r="L259" s="7"/>
      <c r="M259" s="7"/>
      <c r="N259" s="7"/>
      <c r="O259" s="7"/>
      <c r="P259" s="7"/>
      <c r="Q259" s="7"/>
      <c r="R259" s="7"/>
    </row>
    <row r="260" spans="1:18" x14ac:dyDescent="0.25">
      <c r="A260" s="92"/>
      <c r="B260" s="92"/>
      <c r="C260" s="92"/>
      <c r="D260" s="144">
        <v>3613</v>
      </c>
      <c r="E260" s="92" t="s">
        <v>338</v>
      </c>
      <c r="F260" s="92">
        <v>3</v>
      </c>
      <c r="G260" s="7"/>
      <c r="H260" s="7"/>
      <c r="I260" s="7"/>
      <c r="J260" s="7"/>
      <c r="K260" s="7"/>
      <c r="L260" s="7"/>
      <c r="M260" s="7"/>
      <c r="N260" s="7"/>
      <c r="O260" s="7"/>
      <c r="P260" s="7"/>
      <c r="Q260" s="7"/>
      <c r="R260" s="7"/>
    </row>
    <row r="261" spans="1:18" ht="14.25" x14ac:dyDescent="0.2">
      <c r="A261" s="92"/>
      <c r="B261" s="92"/>
      <c r="C261" s="92">
        <v>362</v>
      </c>
      <c r="D261" s="256" t="s">
        <v>339</v>
      </c>
      <c r="E261" s="256"/>
      <c r="F261" s="92"/>
      <c r="G261" s="7"/>
      <c r="H261" s="7"/>
      <c r="I261" s="7"/>
      <c r="J261" s="7"/>
      <c r="K261" s="7"/>
      <c r="L261" s="7"/>
      <c r="M261" s="7"/>
      <c r="N261" s="7"/>
      <c r="O261" s="7"/>
      <c r="P261" s="7"/>
      <c r="Q261" s="7"/>
      <c r="R261" s="7"/>
    </row>
    <row r="262" spans="1:18" x14ac:dyDescent="0.25">
      <c r="A262" s="92"/>
      <c r="B262" s="92"/>
      <c r="C262" s="92"/>
      <c r="D262" s="144">
        <v>3621</v>
      </c>
      <c r="E262" s="92" t="s">
        <v>340</v>
      </c>
      <c r="F262" s="92">
        <v>3</v>
      </c>
      <c r="G262" s="7"/>
      <c r="H262" s="7"/>
      <c r="I262" s="7"/>
      <c r="J262" s="7"/>
      <c r="K262" s="7"/>
      <c r="L262" s="7"/>
      <c r="M262" s="7"/>
      <c r="N262" s="7"/>
      <c r="O262" s="7"/>
      <c r="P262" s="7"/>
      <c r="Q262" s="7"/>
      <c r="R262" s="7"/>
    </row>
    <row r="263" spans="1:18" x14ac:dyDescent="0.25">
      <c r="A263" s="92"/>
      <c r="B263" s="92"/>
      <c r="C263" s="92"/>
      <c r="D263" s="144">
        <v>3622</v>
      </c>
      <c r="E263" s="92" t="s">
        <v>341</v>
      </c>
      <c r="F263" s="92">
        <v>3</v>
      </c>
      <c r="G263" s="7"/>
      <c r="H263" s="7"/>
      <c r="I263" s="7"/>
      <c r="J263" s="7"/>
      <c r="K263" s="7"/>
      <c r="L263" s="7"/>
      <c r="M263" s="7"/>
      <c r="N263" s="7"/>
      <c r="O263" s="7"/>
      <c r="P263" s="7"/>
      <c r="Q263" s="7"/>
      <c r="R263" s="7"/>
    </row>
    <row r="264" spans="1:18" x14ac:dyDescent="0.25">
      <c r="A264" s="92"/>
      <c r="B264" s="92"/>
      <c r="C264" s="92"/>
      <c r="D264" s="144">
        <v>3623</v>
      </c>
      <c r="E264" s="92" t="s">
        <v>342</v>
      </c>
      <c r="F264" s="92">
        <v>3</v>
      </c>
      <c r="G264" s="7"/>
      <c r="H264" s="7"/>
      <c r="I264" s="7"/>
      <c r="J264" s="7"/>
      <c r="K264" s="7"/>
      <c r="L264" s="7"/>
      <c r="M264" s="7"/>
      <c r="N264" s="7"/>
      <c r="O264" s="7"/>
      <c r="P264" s="7"/>
      <c r="Q264" s="7"/>
      <c r="R264" s="7"/>
    </row>
    <row r="265" spans="1:18" x14ac:dyDescent="0.25">
      <c r="A265" s="92"/>
      <c r="B265" s="92"/>
      <c r="C265" s="92"/>
      <c r="D265" s="144">
        <v>3624</v>
      </c>
      <c r="E265" s="92" t="s">
        <v>343</v>
      </c>
      <c r="F265" s="92">
        <v>3</v>
      </c>
      <c r="G265" s="7"/>
      <c r="H265" s="7"/>
      <c r="I265" s="7"/>
      <c r="J265" s="7"/>
      <c r="K265" s="7"/>
      <c r="L265" s="7"/>
      <c r="M265" s="7"/>
      <c r="N265" s="7"/>
      <c r="O265" s="7"/>
      <c r="P265" s="7"/>
      <c r="Q265" s="7"/>
      <c r="R265" s="7"/>
    </row>
    <row r="266" spans="1:18" ht="14.25" x14ac:dyDescent="0.2">
      <c r="A266" s="92"/>
      <c r="B266" s="92">
        <v>39</v>
      </c>
      <c r="C266" s="256" t="s">
        <v>344</v>
      </c>
      <c r="D266" s="256"/>
      <c r="E266" s="256"/>
      <c r="F266" s="92"/>
      <c r="G266" s="7"/>
      <c r="H266" s="7"/>
      <c r="I266" s="7"/>
      <c r="J266" s="7"/>
      <c r="K266" s="7"/>
      <c r="L266" s="7"/>
      <c r="M266" s="7"/>
      <c r="N266" s="7"/>
      <c r="O266" s="7"/>
      <c r="P266" s="7"/>
      <c r="Q266" s="7"/>
      <c r="R266" s="7"/>
    </row>
    <row r="267" spans="1:18" ht="14.25" x14ac:dyDescent="0.2">
      <c r="A267" s="92"/>
      <c r="B267" s="92"/>
      <c r="C267" s="92">
        <v>391</v>
      </c>
      <c r="D267" s="256" t="s">
        <v>345</v>
      </c>
      <c r="E267" s="256"/>
      <c r="F267" s="92"/>
      <c r="G267" s="7"/>
      <c r="H267" s="7"/>
      <c r="I267" s="7"/>
      <c r="J267" s="7"/>
      <c r="K267" s="7"/>
      <c r="L267" s="7"/>
      <c r="M267" s="7"/>
      <c r="N267" s="7"/>
      <c r="O267" s="7"/>
      <c r="P267" s="7"/>
      <c r="Q267" s="7"/>
      <c r="R267" s="7"/>
    </row>
    <row r="268" spans="1:18" x14ac:dyDescent="0.25">
      <c r="A268" s="92"/>
      <c r="B268" s="92"/>
      <c r="C268" s="92"/>
      <c r="D268" s="144">
        <v>3911</v>
      </c>
      <c r="E268" s="92" t="s">
        <v>345</v>
      </c>
      <c r="F268" s="92">
        <v>3</v>
      </c>
      <c r="G268" s="7"/>
      <c r="H268" s="7"/>
      <c r="I268" s="7"/>
      <c r="J268" s="7"/>
      <c r="K268" s="7"/>
      <c r="L268" s="7"/>
      <c r="M268" s="7"/>
      <c r="N268" s="7"/>
      <c r="O268" s="7"/>
      <c r="P268" s="7"/>
      <c r="Q268" s="7"/>
      <c r="R268" s="7"/>
    </row>
    <row r="269" spans="1:18" ht="14.25" x14ac:dyDescent="0.2">
      <c r="A269" s="92"/>
      <c r="B269" s="92"/>
      <c r="C269" s="92">
        <v>392</v>
      </c>
      <c r="D269" s="256" t="s">
        <v>346</v>
      </c>
      <c r="E269" s="256"/>
      <c r="F269" s="92"/>
      <c r="G269" s="7"/>
      <c r="H269" s="7"/>
      <c r="I269" s="7"/>
      <c r="J269" s="7"/>
      <c r="K269" s="7"/>
      <c r="L269" s="7"/>
      <c r="M269" s="7"/>
      <c r="N269" s="7"/>
      <c r="O269" s="7"/>
      <c r="P269" s="7"/>
      <c r="Q269" s="7"/>
      <c r="R269" s="7"/>
    </row>
    <row r="270" spans="1:18" x14ac:dyDescent="0.25">
      <c r="A270" s="92"/>
      <c r="B270" s="92"/>
      <c r="C270" s="92"/>
      <c r="D270" s="144">
        <v>3921</v>
      </c>
      <c r="E270" s="92" t="s">
        <v>347</v>
      </c>
      <c r="F270" s="92">
        <v>3</v>
      </c>
      <c r="G270" s="7"/>
      <c r="H270" s="7"/>
      <c r="I270" s="7"/>
      <c r="J270" s="7"/>
      <c r="K270" s="7"/>
      <c r="L270" s="7"/>
      <c r="M270" s="7"/>
      <c r="N270" s="7"/>
      <c r="O270" s="7"/>
      <c r="P270" s="7"/>
      <c r="Q270" s="7"/>
      <c r="R270" s="7"/>
    </row>
    <row r="271" spans="1:18" x14ac:dyDescent="0.25">
      <c r="A271" s="92"/>
      <c r="B271" s="92"/>
      <c r="C271" s="92"/>
      <c r="D271" s="144">
        <v>3922</v>
      </c>
      <c r="E271" s="92" t="s">
        <v>348</v>
      </c>
      <c r="F271" s="92">
        <v>3</v>
      </c>
      <c r="G271" s="7"/>
      <c r="H271" s="7"/>
      <c r="I271" s="7"/>
      <c r="J271" s="7"/>
      <c r="K271" s="7"/>
      <c r="L271" s="7"/>
      <c r="M271" s="7"/>
      <c r="N271" s="7"/>
      <c r="O271" s="7"/>
      <c r="P271" s="7"/>
      <c r="Q271" s="7"/>
      <c r="R271" s="7"/>
    </row>
    <row r="272" spans="1:18" x14ac:dyDescent="0.25">
      <c r="A272" s="92"/>
      <c r="B272" s="92"/>
      <c r="C272" s="92"/>
      <c r="D272" s="144">
        <v>3923</v>
      </c>
      <c r="E272" s="92" t="s">
        <v>349</v>
      </c>
      <c r="F272" s="92">
        <v>3</v>
      </c>
      <c r="G272" s="7"/>
      <c r="H272" s="7"/>
      <c r="I272" s="7"/>
      <c r="J272" s="7"/>
      <c r="K272" s="7"/>
      <c r="L272" s="7"/>
      <c r="M272" s="7"/>
      <c r="N272" s="7"/>
      <c r="O272" s="7"/>
      <c r="P272" s="7"/>
      <c r="Q272" s="7"/>
      <c r="R272" s="7"/>
    </row>
    <row r="273" spans="1:18" ht="14.25" x14ac:dyDescent="0.2">
      <c r="A273" s="92"/>
      <c r="B273" s="92"/>
      <c r="C273" s="92">
        <v>393</v>
      </c>
      <c r="D273" s="256" t="s">
        <v>350</v>
      </c>
      <c r="E273" s="256"/>
      <c r="F273" s="92"/>
      <c r="G273" s="7"/>
      <c r="H273" s="7"/>
      <c r="I273" s="7"/>
      <c r="J273" s="7"/>
      <c r="K273" s="7"/>
      <c r="L273" s="7"/>
      <c r="M273" s="7"/>
      <c r="N273" s="7"/>
      <c r="O273" s="7"/>
      <c r="P273" s="7"/>
      <c r="Q273" s="7"/>
      <c r="R273" s="7"/>
    </row>
    <row r="274" spans="1:18" x14ac:dyDescent="0.25">
      <c r="A274" s="92"/>
      <c r="B274" s="92"/>
      <c r="C274" s="92"/>
      <c r="D274" s="144">
        <v>3931</v>
      </c>
      <c r="E274" s="92" t="s">
        <v>351</v>
      </c>
      <c r="F274" s="92">
        <v>3</v>
      </c>
      <c r="G274" s="7"/>
      <c r="H274" s="7"/>
      <c r="I274" s="7"/>
      <c r="J274" s="7"/>
      <c r="K274" s="7"/>
      <c r="L274" s="7"/>
      <c r="M274" s="7"/>
      <c r="N274" s="7"/>
      <c r="O274" s="7"/>
      <c r="P274" s="7"/>
      <c r="Q274" s="7"/>
      <c r="R274" s="7"/>
    </row>
    <row r="275" spans="1:18" x14ac:dyDescent="0.25">
      <c r="A275" s="92"/>
      <c r="B275" s="92"/>
      <c r="C275" s="92"/>
      <c r="D275" s="144">
        <v>3932</v>
      </c>
      <c r="E275" s="92" t="s">
        <v>352</v>
      </c>
      <c r="F275" s="92">
        <v>3</v>
      </c>
      <c r="G275" s="7"/>
      <c r="H275" s="7"/>
      <c r="I275" s="7"/>
      <c r="J275" s="7"/>
      <c r="K275" s="7"/>
      <c r="L275" s="7"/>
      <c r="M275" s="7"/>
      <c r="N275" s="7"/>
      <c r="O275" s="7"/>
      <c r="P275" s="7"/>
      <c r="Q275" s="7"/>
      <c r="R275" s="7"/>
    </row>
    <row r="276" spans="1:18" x14ac:dyDescent="0.25">
      <c r="A276" s="92"/>
      <c r="B276" s="92"/>
      <c r="C276" s="92"/>
      <c r="D276" s="144">
        <v>3933</v>
      </c>
      <c r="E276" s="92" t="s">
        <v>353</v>
      </c>
      <c r="F276" s="92">
        <v>3</v>
      </c>
      <c r="G276" s="7"/>
      <c r="H276" s="7"/>
      <c r="I276" s="7"/>
      <c r="J276" s="7"/>
      <c r="K276" s="7"/>
      <c r="L276" s="7"/>
      <c r="M276" s="7"/>
      <c r="N276" s="7"/>
      <c r="O276" s="7"/>
      <c r="P276" s="7"/>
      <c r="Q276" s="7"/>
      <c r="R276" s="7"/>
    </row>
    <row r="277" spans="1:18" ht="14.25" x14ac:dyDescent="0.2">
      <c r="A277" s="92"/>
      <c r="B277" s="92"/>
      <c r="C277" s="92">
        <v>394</v>
      </c>
      <c r="D277" s="256" t="s">
        <v>354</v>
      </c>
      <c r="E277" s="256"/>
      <c r="F277" s="92"/>
      <c r="G277" s="7"/>
      <c r="H277" s="7"/>
      <c r="I277" s="7"/>
      <c r="J277" s="7"/>
      <c r="K277" s="7"/>
      <c r="L277" s="7"/>
      <c r="M277" s="7"/>
      <c r="N277" s="7"/>
      <c r="O277" s="7"/>
      <c r="P277" s="7"/>
      <c r="Q277" s="7"/>
      <c r="R277" s="7"/>
    </row>
    <row r="278" spans="1:18" x14ac:dyDescent="0.25">
      <c r="A278" s="92"/>
      <c r="B278" s="92"/>
      <c r="C278" s="92"/>
      <c r="D278" s="144">
        <v>3941</v>
      </c>
      <c r="E278" s="92" t="s">
        <v>355</v>
      </c>
      <c r="F278" s="92">
        <v>3</v>
      </c>
      <c r="G278" s="7"/>
      <c r="H278" s="7"/>
      <c r="I278" s="7"/>
      <c r="J278" s="7"/>
      <c r="K278" s="7"/>
      <c r="L278" s="7"/>
      <c r="M278" s="7"/>
      <c r="N278" s="7"/>
      <c r="O278" s="7"/>
      <c r="P278" s="7"/>
      <c r="Q278" s="7"/>
      <c r="R278" s="7"/>
    </row>
    <row r="279" spans="1:18" x14ac:dyDescent="0.25">
      <c r="A279" s="92"/>
      <c r="B279" s="92"/>
      <c r="C279" s="92"/>
      <c r="D279" s="144">
        <v>3942</v>
      </c>
      <c r="E279" s="92" t="s">
        <v>356</v>
      </c>
      <c r="F279" s="92">
        <v>3</v>
      </c>
      <c r="G279" s="7"/>
      <c r="H279" s="7"/>
      <c r="I279" s="7"/>
      <c r="J279" s="7"/>
      <c r="K279" s="7"/>
      <c r="L279" s="7"/>
      <c r="M279" s="7"/>
      <c r="N279" s="7"/>
      <c r="O279" s="7"/>
      <c r="P279" s="7"/>
      <c r="Q279" s="7"/>
      <c r="R279" s="7"/>
    </row>
    <row r="280" spans="1:18" ht="14.25" x14ac:dyDescent="0.2">
      <c r="A280" s="92"/>
      <c r="B280" s="92"/>
      <c r="C280" s="92">
        <v>399</v>
      </c>
      <c r="D280" s="256" t="s">
        <v>357</v>
      </c>
      <c r="E280" s="256"/>
      <c r="F280" s="92"/>
      <c r="G280" s="7"/>
      <c r="H280" s="7"/>
      <c r="I280" s="7"/>
      <c r="J280" s="7"/>
      <c r="K280" s="7"/>
      <c r="L280" s="7"/>
      <c r="M280" s="7"/>
      <c r="N280" s="7"/>
      <c r="O280" s="7"/>
      <c r="P280" s="7"/>
      <c r="Q280" s="7"/>
      <c r="R280" s="7"/>
    </row>
    <row r="281" spans="1:18" x14ac:dyDescent="0.25">
      <c r="A281" s="92"/>
      <c r="B281" s="92"/>
      <c r="C281" s="92"/>
      <c r="D281" s="144">
        <v>3991</v>
      </c>
      <c r="E281" s="92" t="s">
        <v>358</v>
      </c>
      <c r="F281" s="92">
        <v>3</v>
      </c>
      <c r="G281" s="7"/>
      <c r="H281" s="7"/>
      <c r="I281" s="7"/>
      <c r="J281" s="7"/>
      <c r="K281" s="7"/>
      <c r="L281" s="7"/>
      <c r="M281" s="7"/>
      <c r="N281" s="7"/>
      <c r="O281" s="7"/>
      <c r="P281" s="7"/>
      <c r="Q281" s="7"/>
      <c r="R281" s="7"/>
    </row>
    <row r="282" spans="1:18" x14ac:dyDescent="0.25">
      <c r="A282" s="92"/>
      <c r="B282" s="92"/>
      <c r="C282" s="92"/>
      <c r="D282" s="144">
        <v>3992</v>
      </c>
      <c r="E282" s="92" t="s">
        <v>359</v>
      </c>
      <c r="F282" s="92">
        <v>3</v>
      </c>
      <c r="G282" s="7"/>
      <c r="H282" s="7"/>
      <c r="I282" s="7"/>
      <c r="J282" s="7"/>
      <c r="K282" s="7"/>
      <c r="L282" s="7"/>
      <c r="M282" s="7"/>
      <c r="N282" s="7"/>
      <c r="O282" s="7"/>
      <c r="P282" s="7"/>
      <c r="Q282" s="7"/>
      <c r="R282" s="7"/>
    </row>
    <row r="283" spans="1:18" x14ac:dyDescent="0.25">
      <c r="A283" s="92"/>
      <c r="B283" s="92"/>
      <c r="C283" s="92"/>
      <c r="D283" s="144">
        <v>3993</v>
      </c>
      <c r="E283" s="92" t="s">
        <v>360</v>
      </c>
      <c r="F283" s="92">
        <v>2</v>
      </c>
      <c r="G283" s="7"/>
      <c r="H283" s="7"/>
      <c r="I283" s="7"/>
      <c r="J283" s="7"/>
      <c r="K283" s="7"/>
      <c r="L283" s="7"/>
      <c r="M283" s="7"/>
      <c r="N283" s="7"/>
      <c r="O283" s="7"/>
      <c r="P283" s="7"/>
      <c r="Q283" s="7"/>
      <c r="R283" s="7"/>
    </row>
    <row r="284" spans="1:18" x14ac:dyDescent="0.25">
      <c r="A284" s="92"/>
      <c r="B284" s="92"/>
      <c r="C284" s="92"/>
      <c r="D284" s="144">
        <v>3994</v>
      </c>
      <c r="E284" s="92" t="s">
        <v>361</v>
      </c>
      <c r="F284" s="92">
        <v>3</v>
      </c>
      <c r="G284" s="7"/>
      <c r="H284" s="7"/>
      <c r="I284" s="7"/>
      <c r="J284" s="7"/>
      <c r="K284" s="7"/>
      <c r="L284" s="7"/>
      <c r="M284" s="7"/>
      <c r="N284" s="7"/>
      <c r="O284" s="7"/>
      <c r="P284" s="7"/>
      <c r="Q284" s="7"/>
      <c r="R284" s="7"/>
    </row>
    <row r="285" spans="1:18" x14ac:dyDescent="0.25">
      <c r="A285" s="92"/>
      <c r="B285" s="92"/>
      <c r="C285" s="92"/>
      <c r="D285" s="144">
        <v>3995</v>
      </c>
      <c r="E285" s="92" t="s">
        <v>362</v>
      </c>
      <c r="F285" s="92">
        <v>3</v>
      </c>
      <c r="G285" s="7"/>
      <c r="H285" s="7"/>
      <c r="I285" s="7"/>
      <c r="J285" s="7"/>
      <c r="K285" s="7"/>
      <c r="L285" s="7"/>
      <c r="M285" s="7"/>
      <c r="N285" s="7"/>
      <c r="O285" s="7"/>
      <c r="P285" s="7"/>
      <c r="Q285" s="7"/>
      <c r="R285" s="7"/>
    </row>
    <row r="286" spans="1:18" x14ac:dyDescent="0.25">
      <c r="A286" s="92"/>
      <c r="B286" s="92"/>
      <c r="C286" s="92"/>
      <c r="D286" s="144">
        <v>3996</v>
      </c>
      <c r="E286" s="92" t="s">
        <v>363</v>
      </c>
      <c r="F286" s="92">
        <v>3</v>
      </c>
      <c r="G286" s="7"/>
      <c r="H286" s="7"/>
      <c r="I286" s="7"/>
      <c r="J286" s="7"/>
      <c r="K286" s="7"/>
      <c r="L286" s="7"/>
      <c r="M286" s="7"/>
      <c r="N286" s="7"/>
      <c r="O286" s="7"/>
      <c r="P286" s="7"/>
      <c r="Q286" s="7"/>
      <c r="R286" s="7"/>
    </row>
    <row r="287" spans="1:18" x14ac:dyDescent="0.25">
      <c r="A287" s="92"/>
      <c r="B287" s="92"/>
      <c r="C287" s="92"/>
      <c r="D287" s="144">
        <v>3999</v>
      </c>
      <c r="E287" s="92" t="s">
        <v>364</v>
      </c>
      <c r="F287" s="92" t="s">
        <v>278</v>
      </c>
      <c r="G287" s="7"/>
      <c r="H287" s="7"/>
      <c r="I287" s="7"/>
      <c r="J287" s="7"/>
      <c r="K287" s="7"/>
      <c r="L287" s="7"/>
      <c r="M287" s="7"/>
      <c r="N287" s="7"/>
      <c r="O287" s="7"/>
      <c r="P287" s="7"/>
      <c r="Q287" s="7"/>
      <c r="R287" s="7"/>
    </row>
    <row r="288" spans="1:18" ht="14.25" x14ac:dyDescent="0.2">
      <c r="A288" s="256"/>
      <c r="B288" s="256"/>
      <c r="C288" s="256"/>
      <c r="D288" s="256"/>
      <c r="E288" s="256"/>
      <c r="F288" s="256"/>
      <c r="G288" s="7"/>
      <c r="H288" s="7"/>
      <c r="I288" s="7"/>
      <c r="J288" s="7"/>
      <c r="K288" s="7"/>
      <c r="L288" s="7"/>
      <c r="M288" s="7"/>
      <c r="N288" s="7"/>
      <c r="O288" s="7"/>
      <c r="P288" s="7"/>
      <c r="Q288" s="7"/>
      <c r="R288" s="7"/>
    </row>
    <row r="289" spans="1:18" ht="14.25" x14ac:dyDescent="0.2">
      <c r="A289" s="92">
        <v>4</v>
      </c>
      <c r="B289" s="256" t="s">
        <v>365</v>
      </c>
      <c r="C289" s="256"/>
      <c r="D289" s="256"/>
      <c r="E289" s="256"/>
      <c r="F289" s="92"/>
      <c r="G289" s="7"/>
      <c r="H289" s="7"/>
      <c r="I289" s="7"/>
      <c r="J289" s="7"/>
      <c r="K289" s="7"/>
      <c r="L289" s="7"/>
      <c r="M289" s="7"/>
      <c r="N289" s="7"/>
      <c r="O289" s="7"/>
      <c r="P289" s="7"/>
      <c r="Q289" s="7"/>
      <c r="R289" s="7"/>
    </row>
    <row r="290" spans="1:18" ht="14.25" x14ac:dyDescent="0.2">
      <c r="A290" s="92"/>
      <c r="B290" s="92">
        <v>41</v>
      </c>
      <c r="C290" s="256" t="s">
        <v>366</v>
      </c>
      <c r="D290" s="256"/>
      <c r="E290" s="256"/>
      <c r="F290" s="92"/>
      <c r="G290" s="7"/>
      <c r="H290" s="7"/>
      <c r="I290" s="7"/>
      <c r="J290" s="7"/>
      <c r="K290" s="7"/>
      <c r="L290" s="7"/>
      <c r="M290" s="7"/>
      <c r="N290" s="7"/>
      <c r="O290" s="7"/>
      <c r="P290" s="7"/>
      <c r="Q290" s="7"/>
      <c r="R290" s="7"/>
    </row>
    <row r="291" spans="1:18" ht="14.25" x14ac:dyDescent="0.2">
      <c r="A291" s="92"/>
      <c r="B291" s="92"/>
      <c r="C291" s="92">
        <v>411</v>
      </c>
      <c r="D291" s="256" t="s">
        <v>366</v>
      </c>
      <c r="E291" s="256"/>
      <c r="F291" s="92"/>
      <c r="G291" s="7"/>
      <c r="H291" s="7"/>
      <c r="I291" s="7"/>
      <c r="J291" s="7"/>
      <c r="K291" s="7"/>
      <c r="L291" s="7"/>
      <c r="M291" s="7"/>
      <c r="N291" s="7"/>
      <c r="O291" s="7"/>
      <c r="P291" s="7"/>
      <c r="Q291" s="7"/>
      <c r="R291" s="7"/>
    </row>
    <row r="292" spans="1:18" x14ac:dyDescent="0.25">
      <c r="A292" s="92"/>
      <c r="B292" s="92"/>
      <c r="C292" s="92"/>
      <c r="D292" s="144">
        <v>4111</v>
      </c>
      <c r="E292" s="92" t="s">
        <v>367</v>
      </c>
      <c r="F292" s="92">
        <v>2</v>
      </c>
      <c r="G292" s="7"/>
      <c r="H292" s="7"/>
      <c r="I292" s="7"/>
      <c r="J292" s="7"/>
      <c r="K292" s="7"/>
      <c r="L292" s="7"/>
      <c r="M292" s="7"/>
      <c r="N292" s="7"/>
      <c r="O292" s="7"/>
      <c r="P292" s="7"/>
      <c r="Q292" s="7"/>
      <c r="R292" s="7"/>
    </row>
    <row r="293" spans="1:18" x14ac:dyDescent="0.25">
      <c r="A293" s="92"/>
      <c r="B293" s="92"/>
      <c r="C293" s="92"/>
      <c r="D293" s="144">
        <v>4112</v>
      </c>
      <c r="E293" s="92" t="s">
        <v>368</v>
      </c>
      <c r="F293" s="92">
        <v>2</v>
      </c>
      <c r="G293" s="7"/>
      <c r="H293" s="7"/>
      <c r="I293" s="7"/>
      <c r="J293" s="7"/>
      <c r="K293" s="7"/>
      <c r="L293" s="7"/>
      <c r="M293" s="7"/>
      <c r="N293" s="7"/>
      <c r="O293" s="7"/>
      <c r="P293" s="7"/>
      <c r="Q293" s="7"/>
      <c r="R293" s="7"/>
    </row>
    <row r="294" spans="1:18" x14ac:dyDescent="0.25">
      <c r="A294" s="92"/>
      <c r="B294" s="92"/>
      <c r="C294" s="92"/>
      <c r="D294" s="144">
        <v>4113</v>
      </c>
      <c r="E294" s="92" t="s">
        <v>369</v>
      </c>
      <c r="F294" s="92">
        <v>3</v>
      </c>
      <c r="G294" s="7"/>
      <c r="H294" s="7"/>
      <c r="I294" s="7"/>
      <c r="J294" s="7"/>
      <c r="K294" s="7"/>
      <c r="L294" s="7"/>
      <c r="M294" s="7"/>
      <c r="N294" s="7"/>
      <c r="O294" s="7"/>
      <c r="P294" s="7"/>
      <c r="Q294" s="7"/>
      <c r="R294" s="7"/>
    </row>
    <row r="295" spans="1:18" x14ac:dyDescent="0.25">
      <c r="A295" s="92"/>
      <c r="B295" s="92"/>
      <c r="C295" s="92"/>
      <c r="D295" s="144">
        <v>4114</v>
      </c>
      <c r="E295" s="92" t="s">
        <v>370</v>
      </c>
      <c r="F295" s="92">
        <v>2</v>
      </c>
      <c r="G295" s="7"/>
      <c r="H295" s="7"/>
      <c r="I295" s="7"/>
      <c r="J295" s="7"/>
      <c r="K295" s="7"/>
      <c r="L295" s="7"/>
      <c r="M295" s="7"/>
      <c r="N295" s="7"/>
      <c r="O295" s="7"/>
      <c r="P295" s="7"/>
      <c r="Q295" s="7"/>
      <c r="R295" s="7"/>
    </row>
    <row r="296" spans="1:18" x14ac:dyDescent="0.25">
      <c r="A296" s="92"/>
      <c r="B296" s="92"/>
      <c r="C296" s="92"/>
      <c r="D296" s="144">
        <v>4115</v>
      </c>
      <c r="E296" s="92" t="s">
        <v>371</v>
      </c>
      <c r="F296" s="92">
        <v>2</v>
      </c>
      <c r="G296" s="7"/>
      <c r="H296" s="7"/>
      <c r="I296" s="7"/>
      <c r="J296" s="7"/>
      <c r="K296" s="7"/>
      <c r="L296" s="7"/>
      <c r="M296" s="7"/>
      <c r="N296" s="7"/>
      <c r="O296" s="7"/>
      <c r="P296" s="7"/>
      <c r="Q296" s="7"/>
      <c r="R296" s="7"/>
    </row>
    <row r="297" spans="1:18" x14ac:dyDescent="0.25">
      <c r="A297" s="92"/>
      <c r="B297" s="92"/>
      <c r="C297" s="92"/>
      <c r="D297" s="144">
        <v>4116</v>
      </c>
      <c r="E297" s="92" t="s">
        <v>372</v>
      </c>
      <c r="F297" s="92">
        <v>2</v>
      </c>
      <c r="G297" s="7"/>
      <c r="H297" s="7"/>
      <c r="I297" s="7"/>
      <c r="J297" s="7"/>
      <c r="K297" s="7"/>
      <c r="L297" s="7"/>
      <c r="M297" s="7"/>
      <c r="N297" s="7"/>
      <c r="O297" s="7"/>
      <c r="P297" s="7"/>
      <c r="Q297" s="7"/>
      <c r="R297" s="7"/>
    </row>
    <row r="298" spans="1:18" x14ac:dyDescent="0.25">
      <c r="A298" s="92"/>
      <c r="B298" s="92"/>
      <c r="C298" s="92"/>
      <c r="D298" s="144">
        <v>4117</v>
      </c>
      <c r="E298" s="92" t="s">
        <v>373</v>
      </c>
      <c r="F298" s="92">
        <v>2</v>
      </c>
      <c r="G298" s="7"/>
      <c r="H298" s="7"/>
      <c r="I298" s="7"/>
      <c r="J298" s="7"/>
      <c r="K298" s="7"/>
      <c r="L298" s="7"/>
      <c r="M298" s="7"/>
      <c r="N298" s="7"/>
      <c r="O298" s="7"/>
      <c r="P298" s="7"/>
      <c r="Q298" s="7"/>
      <c r="R298" s="7"/>
    </row>
    <row r="299" spans="1:18" ht="14.25" x14ac:dyDescent="0.2">
      <c r="A299" s="92"/>
      <c r="B299" s="92">
        <v>42</v>
      </c>
      <c r="C299" s="256" t="s">
        <v>374</v>
      </c>
      <c r="D299" s="256"/>
      <c r="E299" s="256"/>
      <c r="F299" s="92"/>
      <c r="G299" s="7"/>
      <c r="H299" s="7"/>
      <c r="I299" s="7"/>
      <c r="J299" s="7"/>
      <c r="K299" s="7"/>
      <c r="L299" s="7"/>
      <c r="M299" s="7"/>
      <c r="N299" s="7"/>
      <c r="O299" s="7"/>
      <c r="P299" s="7"/>
      <c r="Q299" s="7"/>
      <c r="R299" s="7"/>
    </row>
    <row r="300" spans="1:18" ht="14.25" x14ac:dyDescent="0.2">
      <c r="A300" s="92"/>
      <c r="B300" s="92"/>
      <c r="C300" s="92">
        <v>421</v>
      </c>
      <c r="D300" s="256" t="s">
        <v>375</v>
      </c>
      <c r="E300" s="256"/>
      <c r="F300" s="92"/>
      <c r="G300" s="7"/>
      <c r="H300" s="7"/>
      <c r="I300" s="7"/>
      <c r="J300" s="7"/>
      <c r="K300" s="7"/>
      <c r="L300" s="7"/>
      <c r="M300" s="7"/>
      <c r="N300" s="7"/>
      <c r="O300" s="7"/>
      <c r="P300" s="7"/>
      <c r="Q300" s="7"/>
      <c r="R300" s="7"/>
    </row>
    <row r="301" spans="1:18" x14ac:dyDescent="0.25">
      <c r="A301" s="92"/>
      <c r="B301" s="92"/>
      <c r="C301" s="92"/>
      <c r="D301" s="144">
        <v>4211</v>
      </c>
      <c r="E301" s="92" t="s">
        <v>375</v>
      </c>
      <c r="F301" s="92">
        <v>4</v>
      </c>
      <c r="G301" s="7"/>
      <c r="H301" s="7"/>
      <c r="I301" s="7"/>
      <c r="J301" s="7"/>
      <c r="K301" s="7"/>
      <c r="L301" s="7"/>
      <c r="M301" s="7"/>
      <c r="N301" s="7"/>
      <c r="O301" s="7"/>
      <c r="P301" s="7"/>
      <c r="Q301" s="7"/>
      <c r="R301" s="7"/>
    </row>
    <row r="302" spans="1:18" ht="14.25" x14ac:dyDescent="0.2">
      <c r="A302" s="92"/>
      <c r="B302" s="92"/>
      <c r="C302" s="92">
        <v>422</v>
      </c>
      <c r="D302" s="256" t="s">
        <v>376</v>
      </c>
      <c r="E302" s="256"/>
      <c r="F302" s="92"/>
      <c r="G302" s="7"/>
      <c r="H302" s="7"/>
      <c r="I302" s="7"/>
      <c r="J302" s="7"/>
      <c r="K302" s="7"/>
      <c r="L302" s="7"/>
      <c r="M302" s="7"/>
      <c r="N302" s="7"/>
      <c r="O302" s="7"/>
      <c r="P302" s="7"/>
      <c r="Q302" s="7"/>
      <c r="R302" s="7"/>
    </row>
    <row r="303" spans="1:18" x14ac:dyDescent="0.25">
      <c r="A303" s="92"/>
      <c r="B303" s="92"/>
      <c r="C303" s="92"/>
      <c r="D303" s="144">
        <v>4221</v>
      </c>
      <c r="E303" s="92" t="s">
        <v>376</v>
      </c>
      <c r="F303" s="92">
        <v>4</v>
      </c>
      <c r="G303" s="7"/>
      <c r="H303" s="7"/>
      <c r="I303" s="7"/>
      <c r="J303" s="7"/>
      <c r="K303" s="7"/>
      <c r="L303" s="7"/>
      <c r="M303" s="7"/>
      <c r="N303" s="7"/>
      <c r="O303" s="7"/>
      <c r="P303" s="7"/>
      <c r="Q303" s="7"/>
      <c r="R303" s="7"/>
    </row>
    <row r="304" spans="1:18" ht="14.25" x14ac:dyDescent="0.2">
      <c r="A304" s="92"/>
      <c r="B304" s="92"/>
      <c r="C304" s="92">
        <v>423</v>
      </c>
      <c r="D304" s="256" t="s">
        <v>377</v>
      </c>
      <c r="E304" s="256"/>
      <c r="F304" s="92"/>
      <c r="G304" s="7"/>
      <c r="H304" s="7"/>
      <c r="I304" s="7"/>
      <c r="J304" s="7"/>
      <c r="K304" s="7"/>
      <c r="L304" s="7"/>
      <c r="M304" s="7"/>
      <c r="N304" s="7"/>
      <c r="O304" s="7"/>
      <c r="P304" s="7"/>
      <c r="Q304" s="7"/>
      <c r="R304" s="7"/>
    </row>
    <row r="305" spans="1:18" x14ac:dyDescent="0.25">
      <c r="A305" s="92"/>
      <c r="B305" s="92"/>
      <c r="C305" s="92"/>
      <c r="D305" s="144">
        <v>4231</v>
      </c>
      <c r="E305" s="92" t="s">
        <v>378</v>
      </c>
      <c r="F305" s="92">
        <v>4</v>
      </c>
      <c r="G305" s="7"/>
      <c r="H305" s="7"/>
      <c r="I305" s="7"/>
      <c r="J305" s="7"/>
      <c r="K305" s="7"/>
      <c r="L305" s="7"/>
      <c r="M305" s="7"/>
      <c r="N305" s="7"/>
      <c r="O305" s="7"/>
      <c r="P305" s="7"/>
      <c r="Q305" s="7"/>
      <c r="R305" s="7"/>
    </row>
    <row r="306" spans="1:18" x14ac:dyDescent="0.25">
      <c r="A306" s="92"/>
      <c r="B306" s="92"/>
      <c r="C306" s="92"/>
      <c r="D306" s="144">
        <v>4232</v>
      </c>
      <c r="E306" s="92" t="s">
        <v>379</v>
      </c>
      <c r="F306" s="92">
        <v>4</v>
      </c>
      <c r="G306" s="7"/>
      <c r="H306" s="7"/>
      <c r="I306" s="7"/>
      <c r="J306" s="7"/>
      <c r="K306" s="7"/>
      <c r="L306" s="7"/>
      <c r="M306" s="7"/>
      <c r="N306" s="7"/>
      <c r="O306" s="7"/>
      <c r="P306" s="7"/>
      <c r="Q306" s="7"/>
      <c r="R306" s="7"/>
    </row>
    <row r="307" spans="1:18" x14ac:dyDescent="0.25">
      <c r="A307" s="92"/>
      <c r="B307" s="92"/>
      <c r="C307" s="92"/>
      <c r="D307" s="144">
        <v>4233</v>
      </c>
      <c r="E307" s="92" t="s">
        <v>380</v>
      </c>
      <c r="F307" s="92">
        <v>4</v>
      </c>
      <c r="G307" s="7"/>
      <c r="H307" s="7"/>
      <c r="I307" s="7"/>
      <c r="J307" s="7"/>
      <c r="K307" s="7"/>
      <c r="L307" s="7"/>
      <c r="M307" s="7"/>
      <c r="N307" s="7"/>
      <c r="O307" s="7"/>
      <c r="P307" s="7"/>
      <c r="Q307" s="7"/>
      <c r="R307" s="7"/>
    </row>
    <row r="308" spans="1:18" x14ac:dyDescent="0.25">
      <c r="A308" s="92"/>
      <c r="B308" s="92"/>
      <c r="C308" s="92"/>
      <c r="D308" s="144">
        <v>4234</v>
      </c>
      <c r="E308" s="92" t="s">
        <v>381</v>
      </c>
      <c r="F308" s="92">
        <v>4</v>
      </c>
      <c r="G308" s="7"/>
      <c r="H308" s="7"/>
      <c r="I308" s="7"/>
      <c r="J308" s="7"/>
      <c r="K308" s="7"/>
      <c r="L308" s="7"/>
      <c r="M308" s="7"/>
      <c r="N308" s="7"/>
      <c r="O308" s="7"/>
      <c r="P308" s="7"/>
      <c r="Q308" s="7"/>
      <c r="R308" s="7"/>
    </row>
    <row r="309" spans="1:18" ht="14.25" x14ac:dyDescent="0.2">
      <c r="A309" s="92"/>
      <c r="B309" s="92">
        <v>43</v>
      </c>
      <c r="C309" s="256" t="s">
        <v>382</v>
      </c>
      <c r="D309" s="256"/>
      <c r="E309" s="256"/>
      <c r="F309" s="92"/>
      <c r="G309" s="7"/>
      <c r="H309" s="7"/>
      <c r="I309" s="7"/>
      <c r="J309" s="7"/>
      <c r="K309" s="7"/>
      <c r="L309" s="7"/>
      <c r="M309" s="7"/>
      <c r="N309" s="7"/>
      <c r="O309" s="7"/>
      <c r="P309" s="7"/>
      <c r="Q309" s="7"/>
      <c r="R309" s="7"/>
    </row>
    <row r="310" spans="1:18" ht="14.25" x14ac:dyDescent="0.2">
      <c r="A310" s="92"/>
      <c r="B310" s="92"/>
      <c r="C310" s="92">
        <v>431</v>
      </c>
      <c r="D310" s="256" t="s">
        <v>382</v>
      </c>
      <c r="E310" s="256"/>
      <c r="F310" s="92"/>
      <c r="G310" s="7"/>
      <c r="H310" s="7"/>
      <c r="I310" s="7"/>
      <c r="J310" s="7"/>
      <c r="K310" s="7"/>
      <c r="L310" s="7"/>
      <c r="M310" s="7"/>
      <c r="N310" s="7"/>
      <c r="O310" s="7"/>
      <c r="P310" s="7"/>
      <c r="Q310" s="7"/>
      <c r="R310" s="7"/>
    </row>
    <row r="311" spans="1:18" x14ac:dyDescent="0.25">
      <c r="A311" s="92"/>
      <c r="B311" s="92"/>
      <c r="C311" s="92"/>
      <c r="D311" s="144">
        <v>4311</v>
      </c>
      <c r="E311" s="92" t="s">
        <v>383</v>
      </c>
      <c r="F311" s="92">
        <v>4</v>
      </c>
      <c r="G311" s="7"/>
      <c r="H311" s="7"/>
      <c r="I311" s="7"/>
      <c r="J311" s="7"/>
      <c r="K311" s="7"/>
      <c r="L311" s="7"/>
      <c r="M311" s="7"/>
      <c r="N311" s="7"/>
      <c r="O311" s="7"/>
      <c r="P311" s="7"/>
      <c r="Q311" s="7"/>
      <c r="R311" s="7"/>
    </row>
    <row r="312" spans="1:18" x14ac:dyDescent="0.25">
      <c r="A312" s="92"/>
      <c r="B312" s="92"/>
      <c r="C312" s="92"/>
      <c r="D312" s="144">
        <v>4312</v>
      </c>
      <c r="E312" s="92" t="s">
        <v>384</v>
      </c>
      <c r="F312" s="92">
        <v>5</v>
      </c>
      <c r="G312" s="7"/>
      <c r="H312" s="7"/>
      <c r="I312" s="7"/>
      <c r="J312" s="7"/>
      <c r="K312" s="7"/>
      <c r="L312" s="7"/>
      <c r="M312" s="7"/>
      <c r="N312" s="7"/>
      <c r="O312" s="7"/>
      <c r="P312" s="7"/>
      <c r="Q312" s="7"/>
      <c r="R312" s="7"/>
    </row>
    <row r="313" spans="1:18" x14ac:dyDescent="0.25">
      <c r="A313" s="92"/>
      <c r="B313" s="92"/>
      <c r="C313" s="92"/>
      <c r="D313" s="144">
        <v>4313</v>
      </c>
      <c r="E313" s="92" t="s">
        <v>385</v>
      </c>
      <c r="F313" s="92">
        <v>4</v>
      </c>
      <c r="G313" s="7"/>
      <c r="H313" s="7"/>
      <c r="I313" s="7"/>
      <c r="J313" s="7"/>
      <c r="K313" s="7"/>
      <c r="L313" s="7"/>
      <c r="M313" s="7"/>
      <c r="N313" s="7"/>
      <c r="O313" s="7"/>
      <c r="P313" s="7"/>
      <c r="Q313" s="7"/>
      <c r="R313" s="7"/>
    </row>
    <row r="314" spans="1:18" x14ac:dyDescent="0.25">
      <c r="A314" s="92"/>
      <c r="B314" s="92"/>
      <c r="C314" s="92"/>
      <c r="D314" s="144">
        <v>4314</v>
      </c>
      <c r="E314" s="92" t="s">
        <v>386</v>
      </c>
      <c r="F314" s="92">
        <v>3</v>
      </c>
      <c r="G314" s="7"/>
      <c r="H314" s="7"/>
      <c r="I314" s="7"/>
      <c r="J314" s="7"/>
      <c r="K314" s="7"/>
      <c r="L314" s="7"/>
      <c r="M314" s="7"/>
      <c r="N314" s="7"/>
      <c r="O314" s="7"/>
      <c r="P314" s="7"/>
      <c r="Q314" s="7"/>
      <c r="R314" s="7"/>
    </row>
    <row r="315" spans="1:18" x14ac:dyDescent="0.25">
      <c r="A315" s="92"/>
      <c r="B315" s="92"/>
      <c r="C315" s="92"/>
      <c r="D315" s="144">
        <v>4315</v>
      </c>
      <c r="E315" s="92" t="s">
        <v>387</v>
      </c>
      <c r="F315" s="92">
        <v>4</v>
      </c>
      <c r="G315" s="7"/>
      <c r="H315" s="7"/>
      <c r="I315" s="7"/>
      <c r="J315" s="7"/>
      <c r="K315" s="7"/>
      <c r="L315" s="7"/>
      <c r="M315" s="7"/>
      <c r="N315" s="7"/>
      <c r="O315" s="7"/>
      <c r="P315" s="7"/>
      <c r="Q315" s="7"/>
      <c r="R315" s="7"/>
    </row>
    <row r="316" spans="1:18" x14ac:dyDescent="0.25">
      <c r="A316" s="92"/>
      <c r="B316" s="92"/>
      <c r="C316" s="92"/>
      <c r="D316" s="144">
        <v>4319</v>
      </c>
      <c r="E316" s="92" t="s">
        <v>388</v>
      </c>
      <c r="F316" s="92">
        <v>5</v>
      </c>
      <c r="G316" s="7"/>
      <c r="H316" s="7"/>
      <c r="I316" s="7"/>
      <c r="J316" s="7"/>
      <c r="K316" s="7"/>
      <c r="L316" s="7"/>
      <c r="M316" s="7"/>
      <c r="N316" s="7"/>
      <c r="O316" s="7"/>
      <c r="P316" s="7"/>
      <c r="Q316" s="7"/>
      <c r="R316" s="7"/>
    </row>
    <row r="317" spans="1:18" ht="14.25" x14ac:dyDescent="0.2">
      <c r="A317" s="92"/>
      <c r="B317" s="92">
        <v>44</v>
      </c>
      <c r="C317" s="256" t="s">
        <v>389</v>
      </c>
      <c r="D317" s="256"/>
      <c r="E317" s="256"/>
      <c r="F317" s="92"/>
      <c r="G317" s="7"/>
      <c r="H317" s="7"/>
      <c r="I317" s="7"/>
      <c r="J317" s="7"/>
      <c r="K317" s="7"/>
      <c r="L317" s="7"/>
      <c r="M317" s="7"/>
      <c r="N317" s="7"/>
      <c r="O317" s="7"/>
      <c r="P317" s="7"/>
      <c r="Q317" s="7"/>
      <c r="R317" s="7"/>
    </row>
    <row r="318" spans="1:18" ht="14.25" x14ac:dyDescent="0.2">
      <c r="A318" s="92"/>
      <c r="B318" s="92"/>
      <c r="C318" s="92">
        <v>441</v>
      </c>
      <c r="D318" s="256" t="s">
        <v>390</v>
      </c>
      <c r="E318" s="256"/>
      <c r="F318" s="92"/>
      <c r="G318" s="7"/>
      <c r="H318" s="7"/>
      <c r="I318" s="7"/>
      <c r="J318" s="7"/>
      <c r="K318" s="7"/>
      <c r="L318" s="7"/>
      <c r="M318" s="7"/>
      <c r="N318" s="7"/>
      <c r="O318" s="7"/>
      <c r="P318" s="7"/>
      <c r="Q318" s="7"/>
      <c r="R318" s="7"/>
    </row>
    <row r="319" spans="1:18" x14ac:dyDescent="0.25">
      <c r="A319" s="92"/>
      <c r="B319" s="92"/>
      <c r="C319" s="92"/>
      <c r="D319" s="144">
        <v>4411</v>
      </c>
      <c r="E319" s="92" t="s">
        <v>391</v>
      </c>
      <c r="F319" s="92">
        <v>3</v>
      </c>
      <c r="G319" s="7"/>
      <c r="H319" s="7"/>
      <c r="I319" s="7"/>
      <c r="J319" s="7"/>
      <c r="K319" s="7"/>
      <c r="L319" s="7"/>
      <c r="M319" s="7"/>
      <c r="N319" s="7"/>
      <c r="O319" s="7"/>
      <c r="P319" s="7"/>
      <c r="Q319" s="7"/>
      <c r="R319" s="7"/>
    </row>
    <row r="320" spans="1:18" x14ac:dyDescent="0.25">
      <c r="A320" s="92"/>
      <c r="B320" s="92"/>
      <c r="C320" s="92"/>
      <c r="D320" s="144">
        <v>4412</v>
      </c>
      <c r="E320" s="92" t="s">
        <v>392</v>
      </c>
      <c r="F320" s="92">
        <v>3</v>
      </c>
      <c r="G320" s="7"/>
      <c r="H320" s="7"/>
      <c r="I320" s="7"/>
      <c r="J320" s="7"/>
      <c r="K320" s="7"/>
      <c r="L320" s="7"/>
      <c r="M320" s="7"/>
      <c r="N320" s="7"/>
      <c r="O320" s="7"/>
      <c r="P320" s="7"/>
      <c r="Q320" s="7"/>
      <c r="R320" s="7"/>
    </row>
    <row r="321" spans="1:18" x14ac:dyDescent="0.25">
      <c r="A321" s="92"/>
      <c r="B321" s="92"/>
      <c r="C321" s="92"/>
      <c r="D321" s="144">
        <v>4413</v>
      </c>
      <c r="E321" s="92" t="s">
        <v>393</v>
      </c>
      <c r="F321" s="92">
        <v>2</v>
      </c>
      <c r="G321" s="7"/>
      <c r="H321" s="7"/>
      <c r="I321" s="7"/>
      <c r="J321" s="7"/>
      <c r="K321" s="7"/>
      <c r="L321" s="7"/>
      <c r="M321" s="7"/>
      <c r="N321" s="7"/>
      <c r="O321" s="7"/>
      <c r="P321" s="7"/>
      <c r="Q321" s="7"/>
      <c r="R321" s="7"/>
    </row>
    <row r="322" spans="1:18" ht="14.25" x14ac:dyDescent="0.2">
      <c r="A322" s="92"/>
      <c r="B322" s="92"/>
      <c r="C322" s="92">
        <v>442</v>
      </c>
      <c r="D322" s="256" t="s">
        <v>394</v>
      </c>
      <c r="E322" s="256"/>
      <c r="F322" s="92"/>
      <c r="G322" s="7"/>
      <c r="H322" s="7"/>
      <c r="I322" s="7"/>
      <c r="J322" s="7"/>
      <c r="K322" s="7"/>
      <c r="L322" s="7"/>
      <c r="M322" s="7"/>
      <c r="N322" s="7"/>
      <c r="O322" s="7"/>
      <c r="P322" s="7"/>
      <c r="Q322" s="7"/>
      <c r="R322" s="7"/>
    </row>
    <row r="323" spans="1:18" x14ac:dyDescent="0.25">
      <c r="A323" s="92"/>
      <c r="B323" s="92"/>
      <c r="C323" s="92"/>
      <c r="D323" s="144">
        <v>4421</v>
      </c>
      <c r="E323" s="92" t="s">
        <v>395</v>
      </c>
      <c r="F323" s="92">
        <v>4</v>
      </c>
      <c r="G323" s="7"/>
      <c r="H323" s="7"/>
      <c r="I323" s="7"/>
      <c r="J323" s="7"/>
      <c r="K323" s="7"/>
      <c r="L323" s="7"/>
      <c r="M323" s="7"/>
      <c r="N323" s="7"/>
      <c r="O323" s="7"/>
      <c r="P323" s="7"/>
      <c r="Q323" s="7"/>
      <c r="R323" s="7"/>
    </row>
    <row r="324" spans="1:18" x14ac:dyDescent="0.25">
      <c r="A324" s="92"/>
      <c r="B324" s="92"/>
      <c r="C324" s="92"/>
      <c r="D324" s="144">
        <v>4422</v>
      </c>
      <c r="E324" s="92" t="s">
        <v>396</v>
      </c>
      <c r="F324" s="92" t="s">
        <v>397</v>
      </c>
      <c r="G324" s="7"/>
      <c r="H324" s="7"/>
      <c r="I324" s="7"/>
      <c r="J324" s="7"/>
      <c r="K324" s="7"/>
      <c r="L324" s="7"/>
      <c r="M324" s="7"/>
      <c r="N324" s="7"/>
      <c r="O324" s="7"/>
      <c r="P324" s="7"/>
      <c r="Q324" s="7"/>
      <c r="R324" s="7"/>
    </row>
    <row r="325" spans="1:18" ht="14.25" x14ac:dyDescent="0.2">
      <c r="A325" s="92"/>
      <c r="B325" s="92">
        <v>45</v>
      </c>
      <c r="C325" s="256" t="s">
        <v>398</v>
      </c>
      <c r="D325" s="256"/>
      <c r="E325" s="256"/>
      <c r="F325" s="92"/>
      <c r="G325" s="7"/>
      <c r="H325" s="7"/>
      <c r="I325" s="7"/>
      <c r="J325" s="7"/>
      <c r="K325" s="7"/>
      <c r="L325" s="7"/>
      <c r="M325" s="7"/>
      <c r="N325" s="7"/>
      <c r="O325" s="7"/>
      <c r="P325" s="7"/>
      <c r="Q325" s="7"/>
      <c r="R325" s="7"/>
    </row>
    <row r="326" spans="1:18" ht="14.25" x14ac:dyDescent="0.2">
      <c r="A326" s="92"/>
      <c r="B326" s="92"/>
      <c r="C326" s="92">
        <v>451</v>
      </c>
      <c r="D326" s="256" t="s">
        <v>399</v>
      </c>
      <c r="E326" s="256"/>
      <c r="F326" s="92"/>
      <c r="G326" s="7"/>
      <c r="H326" s="7"/>
      <c r="I326" s="7"/>
      <c r="J326" s="7"/>
      <c r="K326" s="7"/>
      <c r="L326" s="7"/>
      <c r="M326" s="7"/>
      <c r="N326" s="7"/>
      <c r="O326" s="7"/>
      <c r="P326" s="7"/>
      <c r="Q326" s="7"/>
      <c r="R326" s="7"/>
    </row>
    <row r="327" spans="1:18" x14ac:dyDescent="0.25">
      <c r="A327" s="92"/>
      <c r="B327" s="92"/>
      <c r="C327" s="92"/>
      <c r="D327" s="144">
        <v>4511</v>
      </c>
      <c r="E327" s="92" t="s">
        <v>400</v>
      </c>
      <c r="F327" s="92">
        <v>4</v>
      </c>
      <c r="G327" s="7"/>
      <c r="H327" s="7"/>
      <c r="I327" s="7"/>
      <c r="J327" s="7"/>
      <c r="K327" s="7"/>
      <c r="L327" s="7"/>
      <c r="M327" s="7"/>
      <c r="N327" s="7"/>
      <c r="O327" s="7"/>
      <c r="P327" s="7"/>
      <c r="Q327" s="7"/>
      <c r="R327" s="7"/>
    </row>
    <row r="328" spans="1:18" x14ac:dyDescent="0.25">
      <c r="A328" s="92"/>
      <c r="B328" s="92"/>
      <c r="C328" s="92"/>
      <c r="D328" s="144">
        <v>4512</v>
      </c>
      <c r="E328" s="92" t="s">
        <v>401</v>
      </c>
      <c r="F328" s="92">
        <v>3</v>
      </c>
      <c r="G328" s="7"/>
      <c r="H328" s="7"/>
      <c r="I328" s="7"/>
      <c r="J328" s="7"/>
      <c r="K328" s="7"/>
      <c r="L328" s="7"/>
      <c r="M328" s="7"/>
      <c r="N328" s="7"/>
      <c r="O328" s="7"/>
      <c r="P328" s="7"/>
      <c r="Q328" s="7"/>
      <c r="R328" s="7"/>
    </row>
    <row r="329" spans="1:18" x14ac:dyDescent="0.25">
      <c r="A329" s="92"/>
      <c r="B329" s="92"/>
      <c r="C329" s="92"/>
      <c r="D329" s="144">
        <v>4513</v>
      </c>
      <c r="E329" s="92" t="s">
        <v>402</v>
      </c>
      <c r="F329" s="92" t="s">
        <v>278</v>
      </c>
      <c r="G329" s="7"/>
      <c r="H329" s="7"/>
      <c r="I329" s="7"/>
      <c r="J329" s="7"/>
      <c r="K329" s="7"/>
      <c r="L329" s="7"/>
      <c r="M329" s="7"/>
      <c r="N329" s="7"/>
      <c r="O329" s="7"/>
      <c r="P329" s="7"/>
      <c r="Q329" s="7"/>
      <c r="R329" s="7"/>
    </row>
    <row r="330" spans="1:18" x14ac:dyDescent="0.25">
      <c r="A330" s="92"/>
      <c r="B330" s="92"/>
      <c r="C330" s="92"/>
      <c r="D330" s="144">
        <v>4514</v>
      </c>
      <c r="E330" s="92" t="s">
        <v>403</v>
      </c>
      <c r="F330" s="92">
        <v>4</v>
      </c>
      <c r="G330" s="7"/>
      <c r="H330" s="7"/>
      <c r="I330" s="7"/>
      <c r="J330" s="7"/>
      <c r="K330" s="7"/>
      <c r="L330" s="7"/>
      <c r="M330" s="7"/>
      <c r="N330" s="7"/>
      <c r="O330" s="7"/>
      <c r="P330" s="7"/>
      <c r="Q330" s="7"/>
      <c r="R330" s="7"/>
    </row>
    <row r="331" spans="1:18" x14ac:dyDescent="0.25">
      <c r="A331" s="92"/>
      <c r="B331" s="92"/>
      <c r="C331" s="92"/>
      <c r="D331" s="144">
        <v>4515</v>
      </c>
      <c r="E331" s="92" t="s">
        <v>404</v>
      </c>
      <c r="F331" s="92">
        <v>4</v>
      </c>
      <c r="G331" s="7"/>
      <c r="H331" s="7"/>
      <c r="I331" s="7"/>
      <c r="J331" s="7"/>
      <c r="K331" s="7"/>
      <c r="L331" s="7"/>
      <c r="M331" s="7"/>
      <c r="N331" s="7"/>
      <c r="O331" s="7"/>
      <c r="P331" s="7"/>
      <c r="Q331" s="7"/>
      <c r="R331" s="7"/>
    </row>
    <row r="332" spans="1:18" x14ac:dyDescent="0.25">
      <c r="A332" s="92"/>
      <c r="B332" s="92"/>
      <c r="C332" s="92"/>
      <c r="D332" s="144">
        <v>4516</v>
      </c>
      <c r="E332" s="92" t="s">
        <v>405</v>
      </c>
      <c r="F332" s="92">
        <v>4</v>
      </c>
      <c r="G332" s="7"/>
      <c r="H332" s="7"/>
      <c r="I332" s="7"/>
      <c r="J332" s="7"/>
      <c r="K332" s="7"/>
      <c r="L332" s="7"/>
      <c r="M332" s="7"/>
      <c r="N332" s="7"/>
      <c r="O332" s="7"/>
      <c r="P332" s="7"/>
      <c r="Q332" s="7"/>
      <c r="R332" s="7"/>
    </row>
    <row r="333" spans="1:18" x14ac:dyDescent="0.25">
      <c r="A333" s="92"/>
      <c r="B333" s="92"/>
      <c r="C333" s="92"/>
      <c r="D333" s="144">
        <v>4517</v>
      </c>
      <c r="E333" s="92" t="s">
        <v>406</v>
      </c>
      <c r="F333" s="92">
        <v>3</v>
      </c>
      <c r="G333" s="7"/>
      <c r="H333" s="7"/>
      <c r="I333" s="7"/>
      <c r="J333" s="7"/>
      <c r="K333" s="7"/>
      <c r="L333" s="7"/>
      <c r="M333" s="7"/>
      <c r="N333" s="7"/>
      <c r="O333" s="7"/>
      <c r="P333" s="7"/>
      <c r="Q333" s="7"/>
      <c r="R333" s="7"/>
    </row>
    <row r="334" spans="1:18" x14ac:dyDescent="0.25">
      <c r="A334" s="92"/>
      <c r="B334" s="92"/>
      <c r="C334" s="92"/>
      <c r="D334" s="144">
        <v>4518</v>
      </c>
      <c r="E334" s="92" t="s">
        <v>407</v>
      </c>
      <c r="F334" s="92" t="s">
        <v>397</v>
      </c>
      <c r="G334" s="7"/>
      <c r="H334" s="7"/>
      <c r="I334" s="7"/>
      <c r="J334" s="7"/>
      <c r="K334" s="7"/>
      <c r="L334" s="7"/>
      <c r="M334" s="7"/>
      <c r="N334" s="7"/>
      <c r="O334" s="7"/>
      <c r="P334" s="7"/>
      <c r="Q334" s="7"/>
      <c r="R334" s="7"/>
    </row>
    <row r="335" spans="1:18" ht="14.25" x14ac:dyDescent="0.2">
      <c r="A335" s="92"/>
      <c r="B335" s="92"/>
      <c r="C335" s="92">
        <v>452</v>
      </c>
      <c r="D335" s="256" t="s">
        <v>408</v>
      </c>
      <c r="E335" s="256"/>
      <c r="F335" s="92"/>
      <c r="G335" s="7"/>
      <c r="H335" s="7"/>
      <c r="I335" s="7"/>
      <c r="J335" s="7"/>
      <c r="K335" s="7"/>
      <c r="L335" s="7"/>
      <c r="M335" s="7"/>
      <c r="N335" s="7"/>
      <c r="O335" s="7"/>
      <c r="P335" s="7"/>
      <c r="Q335" s="7"/>
      <c r="R335" s="7"/>
    </row>
    <row r="336" spans="1:18" x14ac:dyDescent="0.25">
      <c r="A336" s="92"/>
      <c r="B336" s="92"/>
      <c r="C336" s="92"/>
      <c r="D336" s="144">
        <v>4521</v>
      </c>
      <c r="E336" s="92" t="s">
        <v>409</v>
      </c>
      <c r="F336" s="92">
        <v>4</v>
      </c>
      <c r="G336" s="7"/>
      <c r="H336" s="7"/>
      <c r="I336" s="7"/>
      <c r="J336" s="7"/>
      <c r="K336" s="7"/>
      <c r="L336" s="7"/>
      <c r="M336" s="7"/>
      <c r="N336" s="7"/>
      <c r="O336" s="7"/>
      <c r="P336" s="7"/>
      <c r="Q336" s="7"/>
      <c r="R336" s="7"/>
    </row>
    <row r="337" spans="1:18" x14ac:dyDescent="0.25">
      <c r="A337" s="92"/>
      <c r="B337" s="92"/>
      <c r="C337" s="92"/>
      <c r="D337" s="144">
        <v>4522</v>
      </c>
      <c r="E337" s="92" t="s">
        <v>410</v>
      </c>
      <c r="F337" s="92">
        <v>4</v>
      </c>
      <c r="G337" s="7"/>
      <c r="H337" s="7"/>
      <c r="I337" s="7"/>
      <c r="J337" s="7"/>
      <c r="K337" s="7"/>
      <c r="L337" s="7"/>
      <c r="M337" s="7"/>
      <c r="N337" s="7"/>
      <c r="O337" s="7"/>
      <c r="P337" s="7"/>
      <c r="Q337" s="7"/>
      <c r="R337" s="7"/>
    </row>
    <row r="338" spans="1:18" x14ac:dyDescent="0.25">
      <c r="A338" s="92"/>
      <c r="B338" s="92"/>
      <c r="C338" s="92"/>
      <c r="D338" s="144">
        <v>4523</v>
      </c>
      <c r="E338" s="92" t="s">
        <v>411</v>
      </c>
      <c r="F338" s="92" t="s">
        <v>278</v>
      </c>
      <c r="G338" s="7"/>
      <c r="H338" s="7"/>
      <c r="I338" s="7"/>
      <c r="J338" s="7"/>
      <c r="K338" s="7"/>
      <c r="L338" s="7"/>
      <c r="M338" s="7"/>
      <c r="N338" s="7"/>
      <c r="O338" s="7"/>
      <c r="P338" s="7"/>
      <c r="Q338" s="7"/>
      <c r="R338" s="7"/>
    </row>
    <row r="339" spans="1:18" x14ac:dyDescent="0.25">
      <c r="A339" s="92"/>
      <c r="B339" s="92"/>
      <c r="C339" s="92"/>
      <c r="D339" s="144">
        <v>4524</v>
      </c>
      <c r="E339" s="92" t="s">
        <v>412</v>
      </c>
      <c r="F339" s="92">
        <v>3</v>
      </c>
      <c r="G339" s="7"/>
      <c r="H339" s="7"/>
      <c r="I339" s="7"/>
      <c r="J339" s="7"/>
      <c r="K339" s="7"/>
      <c r="L339" s="7"/>
      <c r="M339" s="7"/>
      <c r="N339" s="7"/>
      <c r="O339" s="7"/>
      <c r="P339" s="7"/>
      <c r="Q339" s="7"/>
      <c r="R339" s="7"/>
    </row>
    <row r="340" spans="1:18" ht="14.25" x14ac:dyDescent="0.2">
      <c r="A340" s="256"/>
      <c r="B340" s="256"/>
      <c r="C340" s="256"/>
      <c r="D340" s="256"/>
      <c r="E340" s="256"/>
      <c r="F340" s="256"/>
      <c r="G340" s="7"/>
      <c r="H340" s="7"/>
      <c r="I340" s="7"/>
      <c r="J340" s="7"/>
      <c r="K340" s="7"/>
      <c r="L340" s="7"/>
      <c r="M340" s="7"/>
      <c r="N340" s="7"/>
      <c r="O340" s="7"/>
      <c r="P340" s="7"/>
      <c r="Q340" s="7"/>
      <c r="R340" s="7"/>
    </row>
    <row r="341" spans="1:18" ht="14.25" x14ac:dyDescent="0.2">
      <c r="A341" s="92">
        <v>5</v>
      </c>
      <c r="B341" s="256" t="s">
        <v>413</v>
      </c>
      <c r="C341" s="256"/>
      <c r="D341" s="256"/>
      <c r="E341" s="256"/>
      <c r="F341" s="92"/>
      <c r="G341" s="7"/>
      <c r="H341" s="7"/>
      <c r="I341" s="7"/>
      <c r="J341" s="7"/>
      <c r="K341" s="7"/>
      <c r="L341" s="7"/>
      <c r="M341" s="7"/>
      <c r="N341" s="7"/>
      <c r="O341" s="7"/>
      <c r="P341" s="7"/>
      <c r="Q341" s="7"/>
      <c r="R341" s="7"/>
    </row>
    <row r="342" spans="1:18" ht="14.25" x14ac:dyDescent="0.2">
      <c r="A342" s="92"/>
      <c r="B342" s="92">
        <v>51</v>
      </c>
      <c r="C342" s="256" t="s">
        <v>414</v>
      </c>
      <c r="D342" s="256"/>
      <c r="E342" s="256"/>
      <c r="F342" s="92"/>
      <c r="G342" s="7"/>
      <c r="H342" s="7"/>
      <c r="I342" s="7"/>
      <c r="J342" s="7"/>
      <c r="K342" s="7"/>
      <c r="L342" s="7"/>
      <c r="M342" s="7"/>
      <c r="N342" s="7"/>
      <c r="O342" s="7"/>
      <c r="P342" s="7"/>
      <c r="Q342" s="7"/>
      <c r="R342" s="7"/>
    </row>
    <row r="343" spans="1:18" ht="14.25" x14ac:dyDescent="0.2">
      <c r="A343" s="92"/>
      <c r="B343" s="92"/>
      <c r="C343" s="92">
        <v>511</v>
      </c>
      <c r="D343" s="256" t="s">
        <v>415</v>
      </c>
      <c r="E343" s="256"/>
      <c r="F343" s="92"/>
      <c r="G343" s="7"/>
      <c r="H343" s="7"/>
      <c r="I343" s="7"/>
      <c r="J343" s="7"/>
      <c r="K343" s="7"/>
      <c r="L343" s="7"/>
      <c r="M343" s="7"/>
      <c r="N343" s="7"/>
      <c r="O343" s="7"/>
      <c r="P343" s="7"/>
      <c r="Q343" s="7"/>
      <c r="R343" s="7"/>
    </row>
    <row r="344" spans="1:18" x14ac:dyDescent="0.25">
      <c r="A344" s="92"/>
      <c r="B344" s="92"/>
      <c r="C344" s="92"/>
      <c r="D344" s="144">
        <v>5111</v>
      </c>
      <c r="E344" s="92" t="s">
        <v>415</v>
      </c>
      <c r="F344" s="92">
        <v>2</v>
      </c>
      <c r="G344" s="7"/>
      <c r="H344" s="7"/>
      <c r="I344" s="7"/>
      <c r="J344" s="7"/>
      <c r="K344" s="7"/>
      <c r="L344" s="7"/>
      <c r="M344" s="7"/>
      <c r="N344" s="7"/>
      <c r="O344" s="7"/>
      <c r="P344" s="7"/>
      <c r="Q344" s="7"/>
      <c r="R344" s="7"/>
    </row>
    <row r="345" spans="1:18" ht="14.25" x14ac:dyDescent="0.2">
      <c r="A345" s="92"/>
      <c r="B345" s="92"/>
      <c r="C345" s="92">
        <v>512</v>
      </c>
      <c r="D345" s="256" t="s">
        <v>416</v>
      </c>
      <c r="E345" s="256"/>
      <c r="F345" s="92"/>
      <c r="G345" s="7"/>
      <c r="H345" s="7"/>
      <c r="I345" s="7"/>
      <c r="J345" s="7"/>
      <c r="K345" s="7"/>
      <c r="L345" s="7"/>
      <c r="M345" s="7"/>
      <c r="N345" s="7"/>
      <c r="O345" s="7"/>
      <c r="P345" s="7"/>
      <c r="Q345" s="7"/>
      <c r="R345" s="7"/>
    </row>
    <row r="346" spans="1:18" x14ac:dyDescent="0.25">
      <c r="A346" s="92"/>
      <c r="B346" s="92"/>
      <c r="C346" s="92"/>
      <c r="D346" s="144">
        <v>5121</v>
      </c>
      <c r="E346" s="92" t="s">
        <v>417</v>
      </c>
      <c r="F346" s="92">
        <v>2</v>
      </c>
      <c r="G346" s="7"/>
      <c r="H346" s="7"/>
      <c r="I346" s="7"/>
      <c r="J346" s="7"/>
      <c r="K346" s="7"/>
      <c r="L346" s="7"/>
      <c r="M346" s="7"/>
      <c r="N346" s="7"/>
      <c r="O346" s="7"/>
      <c r="P346" s="7"/>
      <c r="Q346" s="7"/>
      <c r="R346" s="7"/>
    </row>
    <row r="347" spans="1:18" x14ac:dyDescent="0.25">
      <c r="A347" s="92"/>
      <c r="B347" s="92"/>
      <c r="C347" s="92"/>
      <c r="D347" s="144">
        <v>5122</v>
      </c>
      <c r="E347" s="92" t="s">
        <v>418</v>
      </c>
      <c r="F347" s="92">
        <v>2</v>
      </c>
      <c r="G347" s="7"/>
      <c r="H347" s="7"/>
      <c r="I347" s="7"/>
      <c r="J347" s="7"/>
      <c r="K347" s="7"/>
      <c r="L347" s="7"/>
      <c r="M347" s="7"/>
      <c r="N347" s="7"/>
      <c r="O347" s="7"/>
      <c r="P347" s="7"/>
      <c r="Q347" s="7"/>
      <c r="R347" s="7"/>
    </row>
    <row r="348" spans="1:18" ht="14.25" x14ac:dyDescent="0.2">
      <c r="A348" s="92"/>
      <c r="B348" s="92">
        <v>52</v>
      </c>
      <c r="C348" s="256" t="s">
        <v>419</v>
      </c>
      <c r="D348" s="256"/>
      <c r="E348" s="256"/>
      <c r="F348" s="92"/>
      <c r="G348" s="7"/>
      <c r="H348" s="7"/>
      <c r="I348" s="7"/>
      <c r="J348" s="7"/>
      <c r="K348" s="7"/>
      <c r="L348" s="7"/>
      <c r="M348" s="7"/>
      <c r="N348" s="7"/>
      <c r="O348" s="7"/>
      <c r="P348" s="7"/>
      <c r="Q348" s="7"/>
      <c r="R348" s="7"/>
    </row>
    <row r="349" spans="1:18" ht="14.25" x14ac:dyDescent="0.2">
      <c r="A349" s="92"/>
      <c r="B349" s="92"/>
      <c r="C349" s="92">
        <v>521</v>
      </c>
      <c r="D349" s="256" t="s">
        <v>419</v>
      </c>
      <c r="E349" s="256"/>
      <c r="F349" s="92"/>
      <c r="G349" s="7"/>
      <c r="H349" s="7"/>
      <c r="I349" s="7"/>
      <c r="J349" s="7"/>
      <c r="K349" s="7"/>
      <c r="L349" s="7"/>
      <c r="M349" s="7"/>
      <c r="N349" s="7"/>
      <c r="O349" s="7"/>
      <c r="P349" s="7"/>
      <c r="Q349" s="7"/>
      <c r="R349" s="7"/>
    </row>
    <row r="350" spans="1:18" x14ac:dyDescent="0.25">
      <c r="A350" s="92"/>
      <c r="B350" s="92"/>
      <c r="C350" s="92"/>
      <c r="D350" s="144">
        <v>5211</v>
      </c>
      <c r="E350" s="92" t="s">
        <v>420</v>
      </c>
      <c r="F350" s="92">
        <v>3</v>
      </c>
      <c r="G350" s="7"/>
      <c r="H350" s="7"/>
      <c r="I350" s="7"/>
      <c r="J350" s="7"/>
      <c r="K350" s="7"/>
      <c r="L350" s="7"/>
      <c r="M350" s="7"/>
      <c r="N350" s="7"/>
      <c r="O350" s="7"/>
      <c r="P350" s="7"/>
      <c r="Q350" s="7"/>
      <c r="R350" s="7"/>
    </row>
    <row r="351" spans="1:18" x14ac:dyDescent="0.25">
      <c r="A351" s="92"/>
      <c r="B351" s="92"/>
      <c r="C351" s="92"/>
      <c r="D351" s="144">
        <v>5212</v>
      </c>
      <c r="E351" s="92" t="s">
        <v>421</v>
      </c>
      <c r="F351" s="92">
        <v>3</v>
      </c>
      <c r="G351" s="7"/>
      <c r="H351" s="7"/>
      <c r="I351" s="7"/>
      <c r="J351" s="7"/>
      <c r="K351" s="7"/>
      <c r="L351" s="7"/>
      <c r="M351" s="7"/>
      <c r="N351" s="7"/>
      <c r="O351" s="7"/>
      <c r="P351" s="7"/>
      <c r="Q351" s="7"/>
      <c r="R351" s="7"/>
    </row>
    <row r="352" spans="1:18" ht="14.25" x14ac:dyDescent="0.2">
      <c r="A352" s="92"/>
      <c r="B352" s="92">
        <v>53</v>
      </c>
      <c r="C352" s="256" t="s">
        <v>422</v>
      </c>
      <c r="D352" s="256"/>
      <c r="E352" s="256"/>
      <c r="F352" s="92"/>
      <c r="G352" s="7"/>
      <c r="H352" s="7"/>
      <c r="I352" s="7"/>
      <c r="J352" s="7"/>
      <c r="K352" s="7"/>
      <c r="L352" s="7"/>
      <c r="M352" s="7"/>
      <c r="N352" s="7"/>
      <c r="O352" s="7"/>
      <c r="P352" s="7"/>
      <c r="Q352" s="7"/>
      <c r="R352" s="7"/>
    </row>
    <row r="353" spans="1:18" x14ac:dyDescent="0.25">
      <c r="A353" s="92"/>
      <c r="B353" s="92"/>
      <c r="C353" s="92">
        <v>531</v>
      </c>
      <c r="D353" s="145" t="s">
        <v>423</v>
      </c>
      <c r="E353" s="92"/>
      <c r="F353" s="92"/>
      <c r="G353" s="7"/>
      <c r="H353" s="7"/>
      <c r="I353" s="7"/>
      <c r="J353" s="7"/>
      <c r="K353" s="7"/>
      <c r="L353" s="7"/>
      <c r="M353" s="7"/>
      <c r="N353" s="7"/>
      <c r="O353" s="7"/>
      <c r="P353" s="7"/>
      <c r="Q353" s="7"/>
      <c r="R353" s="7"/>
    </row>
    <row r="354" spans="1:18" x14ac:dyDescent="0.25">
      <c r="A354" s="92"/>
      <c r="B354" s="92"/>
      <c r="C354" s="92"/>
      <c r="D354" s="144">
        <v>5311</v>
      </c>
      <c r="E354" s="92" t="s">
        <v>423</v>
      </c>
      <c r="F354" s="92">
        <v>4</v>
      </c>
      <c r="G354" s="7"/>
      <c r="H354" s="7"/>
      <c r="I354" s="7"/>
      <c r="J354" s="7"/>
      <c r="K354" s="7"/>
      <c r="L354" s="7"/>
      <c r="M354" s="7"/>
      <c r="N354" s="7"/>
      <c r="O354" s="7"/>
      <c r="P354" s="7"/>
      <c r="Q354" s="7"/>
      <c r="R354" s="7"/>
    </row>
    <row r="355" spans="1:18" ht="14.25" x14ac:dyDescent="0.2">
      <c r="A355" s="92"/>
      <c r="B355" s="92"/>
      <c r="C355" s="92">
        <v>532</v>
      </c>
      <c r="D355" s="256" t="s">
        <v>424</v>
      </c>
      <c r="E355" s="256"/>
      <c r="F355" s="92"/>
      <c r="G355" s="7"/>
      <c r="H355" s="7"/>
      <c r="I355" s="7"/>
      <c r="J355" s="7"/>
      <c r="K355" s="7"/>
      <c r="L355" s="7"/>
      <c r="M355" s="7"/>
      <c r="N355" s="7"/>
      <c r="O355" s="7"/>
      <c r="P355" s="7"/>
      <c r="Q355" s="7"/>
      <c r="R355" s="7"/>
    </row>
    <row r="356" spans="1:18" x14ac:dyDescent="0.25">
      <c r="A356" s="92"/>
      <c r="B356" s="92"/>
      <c r="C356" s="92"/>
      <c r="D356" s="144">
        <v>5321</v>
      </c>
      <c r="E356" s="92" t="s">
        <v>424</v>
      </c>
      <c r="F356" s="92">
        <v>4</v>
      </c>
      <c r="G356" s="7"/>
      <c r="H356" s="7"/>
      <c r="I356" s="7"/>
      <c r="J356" s="7"/>
      <c r="K356" s="7"/>
      <c r="L356" s="7"/>
      <c r="M356" s="7"/>
      <c r="N356" s="7"/>
      <c r="O356" s="7"/>
      <c r="P356" s="7"/>
      <c r="Q356" s="7"/>
      <c r="R356" s="7"/>
    </row>
    <row r="357" spans="1:18" ht="14.25" x14ac:dyDescent="0.2">
      <c r="A357" s="92"/>
      <c r="B357" s="92">
        <v>54</v>
      </c>
      <c r="C357" s="256" t="s">
        <v>425</v>
      </c>
      <c r="D357" s="256"/>
      <c r="E357" s="256"/>
      <c r="F357" s="92"/>
      <c r="G357" s="7"/>
      <c r="H357" s="7"/>
      <c r="I357" s="7"/>
      <c r="J357" s="7"/>
      <c r="K357" s="7"/>
      <c r="L357" s="7"/>
      <c r="M357" s="7"/>
      <c r="N357" s="7"/>
      <c r="O357" s="7"/>
      <c r="P357" s="7"/>
      <c r="Q357" s="7"/>
      <c r="R357" s="7"/>
    </row>
    <row r="358" spans="1:18" ht="14.25" x14ac:dyDescent="0.2">
      <c r="A358" s="92"/>
      <c r="B358" s="92"/>
      <c r="C358" s="92">
        <v>541</v>
      </c>
      <c r="D358" s="256" t="s">
        <v>426</v>
      </c>
      <c r="E358" s="256"/>
      <c r="F358" s="92"/>
      <c r="G358" s="7"/>
      <c r="H358" s="7"/>
      <c r="I358" s="7"/>
      <c r="J358" s="7"/>
      <c r="K358" s="7"/>
      <c r="L358" s="7"/>
      <c r="M358" s="7"/>
      <c r="N358" s="7"/>
      <c r="O358" s="7"/>
      <c r="P358" s="7"/>
      <c r="Q358" s="7"/>
      <c r="R358" s="7"/>
    </row>
    <row r="359" spans="1:18" x14ac:dyDescent="0.25">
      <c r="A359" s="92"/>
      <c r="B359" s="92"/>
      <c r="C359" s="92"/>
      <c r="D359" s="144">
        <v>5411</v>
      </c>
      <c r="E359" s="92" t="s">
        <v>427</v>
      </c>
      <c r="F359" s="92" t="s">
        <v>428</v>
      </c>
      <c r="G359" s="7"/>
      <c r="H359" s="7"/>
      <c r="I359" s="7"/>
      <c r="J359" s="7"/>
      <c r="K359" s="7"/>
      <c r="L359" s="7"/>
      <c r="M359" s="7"/>
      <c r="N359" s="7"/>
      <c r="O359" s="7"/>
      <c r="P359" s="7"/>
      <c r="Q359" s="7"/>
      <c r="R359" s="7"/>
    </row>
    <row r="360" spans="1:18" x14ac:dyDescent="0.25">
      <c r="A360" s="92"/>
      <c r="B360" s="92"/>
      <c r="C360" s="92"/>
      <c r="D360" s="144">
        <v>5412</v>
      </c>
      <c r="E360" s="92" t="s">
        <v>429</v>
      </c>
      <c r="F360" s="92">
        <v>4</v>
      </c>
      <c r="G360" s="7"/>
      <c r="H360" s="7"/>
      <c r="I360" s="7"/>
      <c r="J360" s="7"/>
      <c r="K360" s="7"/>
      <c r="L360" s="7"/>
      <c r="M360" s="7"/>
      <c r="N360" s="7"/>
      <c r="O360" s="7"/>
      <c r="P360" s="7"/>
      <c r="Q360" s="7"/>
      <c r="R360" s="7"/>
    </row>
    <row r="361" spans="1:18" ht="14.25" x14ac:dyDescent="0.2">
      <c r="A361" s="92"/>
      <c r="B361" s="92"/>
      <c r="C361" s="92">
        <v>542</v>
      </c>
      <c r="D361" s="256" t="s">
        <v>430</v>
      </c>
      <c r="E361" s="256"/>
      <c r="F361" s="92"/>
      <c r="G361" s="7"/>
      <c r="H361" s="7"/>
      <c r="I361" s="7"/>
      <c r="J361" s="7"/>
      <c r="K361" s="7"/>
      <c r="L361" s="7"/>
      <c r="M361" s="7"/>
      <c r="N361" s="7"/>
      <c r="O361" s="7"/>
      <c r="P361" s="7"/>
      <c r="Q361" s="7"/>
      <c r="R361" s="7"/>
    </row>
    <row r="362" spans="1:18" x14ac:dyDescent="0.25">
      <c r="A362" s="92"/>
      <c r="B362" s="92"/>
      <c r="C362" s="92"/>
      <c r="D362" s="144">
        <v>5421</v>
      </c>
      <c r="E362" s="92" t="s">
        <v>430</v>
      </c>
      <c r="F362" s="92">
        <v>4</v>
      </c>
      <c r="G362" s="7"/>
      <c r="H362" s="7"/>
      <c r="I362" s="7"/>
      <c r="J362" s="7"/>
      <c r="K362" s="7"/>
      <c r="L362" s="7"/>
      <c r="M362" s="7"/>
      <c r="N362" s="7"/>
      <c r="O362" s="7"/>
      <c r="P362" s="7"/>
      <c r="Q362" s="7"/>
      <c r="R362" s="7"/>
    </row>
    <row r="363" spans="1:18" ht="14.25" x14ac:dyDescent="0.2">
      <c r="A363" s="92"/>
      <c r="B363" s="92">
        <v>55</v>
      </c>
      <c r="C363" s="256" t="s">
        <v>431</v>
      </c>
      <c r="D363" s="256"/>
      <c r="E363" s="256"/>
      <c r="F363" s="92"/>
      <c r="G363" s="7"/>
      <c r="H363" s="7"/>
      <c r="I363" s="7"/>
      <c r="J363" s="7"/>
      <c r="K363" s="7"/>
      <c r="L363" s="7"/>
      <c r="M363" s="7"/>
      <c r="N363" s="7"/>
      <c r="O363" s="7"/>
      <c r="P363" s="7"/>
      <c r="Q363" s="7"/>
      <c r="R363" s="7"/>
    </row>
    <row r="364" spans="1:18" ht="14.25" x14ac:dyDescent="0.2">
      <c r="A364" s="92"/>
      <c r="B364" s="92"/>
      <c r="C364" s="92">
        <v>551</v>
      </c>
      <c r="D364" s="256" t="s">
        <v>432</v>
      </c>
      <c r="E364" s="256"/>
      <c r="F364" s="92"/>
      <c r="G364" s="7"/>
      <c r="H364" s="7"/>
      <c r="I364" s="7"/>
      <c r="J364" s="7"/>
      <c r="K364" s="7"/>
      <c r="L364" s="7"/>
      <c r="M364" s="7"/>
      <c r="N364" s="7"/>
      <c r="O364" s="7"/>
      <c r="P364" s="7"/>
      <c r="Q364" s="7"/>
      <c r="R364" s="7"/>
    </row>
    <row r="365" spans="1:18" x14ac:dyDescent="0.25">
      <c r="A365" s="92"/>
      <c r="B365" s="92"/>
      <c r="C365" s="92"/>
      <c r="D365" s="144">
        <v>5511</v>
      </c>
      <c r="E365" s="92" t="s">
        <v>433</v>
      </c>
      <c r="F365" s="92">
        <v>4</v>
      </c>
      <c r="G365" s="7"/>
      <c r="H365" s="7"/>
      <c r="I365" s="7"/>
      <c r="J365" s="7"/>
      <c r="K365" s="7"/>
      <c r="L365" s="7"/>
      <c r="M365" s="7"/>
      <c r="N365" s="7"/>
      <c r="O365" s="7"/>
      <c r="P365" s="7"/>
      <c r="Q365" s="7"/>
      <c r="R365" s="7"/>
    </row>
    <row r="366" spans="1:18" x14ac:dyDescent="0.25">
      <c r="A366" s="92"/>
      <c r="B366" s="92"/>
      <c r="C366" s="92"/>
      <c r="D366" s="144">
        <v>5512</v>
      </c>
      <c r="E366" s="92" t="s">
        <v>434</v>
      </c>
      <c r="F366" s="92">
        <v>4</v>
      </c>
      <c r="G366" s="7"/>
      <c r="H366" s="7"/>
      <c r="I366" s="7"/>
      <c r="J366" s="7"/>
      <c r="K366" s="7"/>
      <c r="L366" s="7"/>
      <c r="M366" s="7"/>
      <c r="N366" s="7"/>
      <c r="O366" s="7"/>
      <c r="P366" s="7"/>
      <c r="Q366" s="7"/>
      <c r="R366" s="7"/>
    </row>
    <row r="367" spans="1:18" x14ac:dyDescent="0.25">
      <c r="A367" s="92"/>
      <c r="B367" s="92"/>
      <c r="C367" s="92"/>
      <c r="D367" s="144">
        <v>5513</v>
      </c>
      <c r="E367" s="92" t="s">
        <v>435</v>
      </c>
      <c r="F367" s="92">
        <v>4</v>
      </c>
      <c r="G367" s="7"/>
      <c r="H367" s="7"/>
      <c r="I367" s="7"/>
      <c r="J367" s="7"/>
      <c r="K367" s="7"/>
      <c r="L367" s="7"/>
      <c r="M367" s="7"/>
      <c r="N367" s="7"/>
      <c r="O367" s="7"/>
      <c r="P367" s="7"/>
      <c r="Q367" s="7"/>
      <c r="R367" s="7"/>
    </row>
    <row r="368" spans="1:18" ht="14.25" x14ac:dyDescent="0.2">
      <c r="A368" s="92"/>
      <c r="B368" s="92"/>
      <c r="C368" s="92">
        <v>552</v>
      </c>
      <c r="D368" s="256" t="s">
        <v>436</v>
      </c>
      <c r="E368" s="256"/>
      <c r="F368" s="92"/>
      <c r="G368" s="7"/>
      <c r="H368" s="7"/>
      <c r="I368" s="7"/>
      <c r="J368" s="7"/>
      <c r="K368" s="7"/>
      <c r="L368" s="7"/>
      <c r="M368" s="7"/>
      <c r="N368" s="7"/>
      <c r="O368" s="7"/>
      <c r="P368" s="7"/>
      <c r="Q368" s="7"/>
      <c r="R368" s="7"/>
    </row>
    <row r="369" spans="1:18" x14ac:dyDescent="0.25">
      <c r="A369" s="92"/>
      <c r="B369" s="92"/>
      <c r="C369" s="92"/>
      <c r="D369" s="144">
        <v>5521</v>
      </c>
      <c r="E369" s="92" t="s">
        <v>437</v>
      </c>
      <c r="F369" s="92">
        <v>4</v>
      </c>
      <c r="G369" s="7"/>
      <c r="H369" s="7"/>
      <c r="I369" s="7"/>
      <c r="J369" s="7"/>
      <c r="K369" s="7"/>
      <c r="L369" s="7"/>
      <c r="M369" s="7"/>
      <c r="N369" s="7"/>
      <c r="O369" s="7"/>
      <c r="P369" s="7"/>
      <c r="Q369" s="7"/>
      <c r="R369" s="7"/>
    </row>
    <row r="370" spans="1:18" x14ac:dyDescent="0.25">
      <c r="A370" s="92"/>
      <c r="B370" s="92"/>
      <c r="C370" s="92"/>
      <c r="D370" s="144">
        <v>5522</v>
      </c>
      <c r="E370" s="92" t="s">
        <v>438</v>
      </c>
      <c r="F370" s="92">
        <v>4</v>
      </c>
      <c r="G370" s="7"/>
      <c r="H370" s="7"/>
      <c r="I370" s="7"/>
      <c r="J370" s="7"/>
      <c r="K370" s="7"/>
      <c r="L370" s="7"/>
      <c r="M370" s="7"/>
      <c r="N370" s="7"/>
      <c r="O370" s="7"/>
      <c r="P370" s="7"/>
      <c r="Q370" s="7"/>
      <c r="R370" s="7"/>
    </row>
    <row r="371" spans="1:18" x14ac:dyDescent="0.25">
      <c r="A371" s="92"/>
      <c r="B371" s="92"/>
      <c r="C371" s="92"/>
      <c r="D371" s="144">
        <v>5523</v>
      </c>
      <c r="E371" s="92" t="s">
        <v>439</v>
      </c>
      <c r="F371" s="92">
        <v>4</v>
      </c>
      <c r="G371" s="7"/>
      <c r="H371" s="7"/>
      <c r="I371" s="7"/>
      <c r="J371" s="7"/>
      <c r="K371" s="7"/>
      <c r="L371" s="7"/>
      <c r="M371" s="7"/>
      <c r="N371" s="7"/>
      <c r="O371" s="7"/>
      <c r="P371" s="7"/>
      <c r="Q371" s="7"/>
      <c r="R371" s="7"/>
    </row>
    <row r="372" spans="1:18" ht="14.25" x14ac:dyDescent="0.2">
      <c r="A372" s="92"/>
      <c r="B372" s="92">
        <v>56</v>
      </c>
      <c r="C372" s="256" t="s">
        <v>440</v>
      </c>
      <c r="D372" s="256"/>
      <c r="E372" s="256"/>
      <c r="F372" s="92"/>
      <c r="G372" s="7"/>
      <c r="H372" s="7"/>
      <c r="I372" s="7"/>
      <c r="J372" s="7"/>
      <c r="K372" s="7"/>
      <c r="L372" s="7"/>
      <c r="M372" s="7"/>
      <c r="N372" s="7"/>
      <c r="O372" s="7"/>
      <c r="P372" s="7"/>
      <c r="Q372" s="7"/>
      <c r="R372" s="7"/>
    </row>
    <row r="373" spans="1:18" ht="14.25" x14ac:dyDescent="0.2">
      <c r="A373" s="92"/>
      <c r="B373" s="92"/>
      <c r="C373" s="92">
        <v>561</v>
      </c>
      <c r="D373" s="256" t="s">
        <v>440</v>
      </c>
      <c r="E373" s="256"/>
      <c r="F373" s="92"/>
      <c r="G373" s="7"/>
      <c r="H373" s="7"/>
      <c r="I373" s="7"/>
      <c r="J373" s="7"/>
      <c r="K373" s="7"/>
      <c r="L373" s="7"/>
      <c r="M373" s="7"/>
      <c r="N373" s="7"/>
      <c r="O373" s="7"/>
      <c r="P373" s="7"/>
      <c r="Q373" s="7"/>
      <c r="R373" s="7"/>
    </row>
    <row r="374" spans="1:18" x14ac:dyDescent="0.25">
      <c r="A374" s="92"/>
      <c r="B374" s="92"/>
      <c r="C374" s="92"/>
      <c r="D374" s="144">
        <v>5611</v>
      </c>
      <c r="E374" s="92" t="s">
        <v>441</v>
      </c>
      <c r="F374" s="92">
        <v>5</v>
      </c>
      <c r="G374" s="7"/>
      <c r="H374" s="7"/>
      <c r="I374" s="7"/>
      <c r="J374" s="7"/>
      <c r="K374" s="7"/>
      <c r="L374" s="7"/>
      <c r="M374" s="7"/>
      <c r="N374" s="7"/>
      <c r="O374" s="7"/>
      <c r="P374" s="7"/>
      <c r="Q374" s="7"/>
      <c r="R374" s="7"/>
    </row>
    <row r="375" spans="1:18" x14ac:dyDescent="0.25">
      <c r="A375" s="92"/>
      <c r="B375" s="92"/>
      <c r="C375" s="92"/>
      <c r="D375" s="144">
        <v>5612</v>
      </c>
      <c r="E375" s="92" t="s">
        <v>442</v>
      </c>
      <c r="F375" s="92">
        <v>5</v>
      </c>
      <c r="G375" s="7"/>
      <c r="H375" s="7"/>
      <c r="I375" s="7"/>
      <c r="J375" s="7"/>
      <c r="K375" s="7"/>
      <c r="L375" s="7"/>
      <c r="M375" s="7"/>
      <c r="N375" s="7"/>
      <c r="O375" s="7"/>
      <c r="P375" s="7"/>
      <c r="Q375" s="7"/>
      <c r="R375" s="7"/>
    </row>
    <row r="376" spans="1:18" x14ac:dyDescent="0.25">
      <c r="A376" s="92"/>
      <c r="B376" s="92"/>
      <c r="C376" s="92"/>
      <c r="D376" s="144">
        <v>5613</v>
      </c>
      <c r="E376" s="92" t="s">
        <v>443</v>
      </c>
      <c r="F376" s="92">
        <v>5</v>
      </c>
      <c r="G376" s="7"/>
      <c r="H376" s="7"/>
      <c r="I376" s="7"/>
      <c r="J376" s="7"/>
      <c r="K376" s="7"/>
      <c r="L376" s="7"/>
      <c r="M376" s="7"/>
      <c r="N376" s="7"/>
      <c r="O376" s="7"/>
      <c r="P376" s="7"/>
      <c r="Q376" s="7"/>
      <c r="R376" s="7"/>
    </row>
    <row r="377" spans="1:18" x14ac:dyDescent="0.25">
      <c r="A377" s="92"/>
      <c r="B377" s="92"/>
      <c r="C377" s="92"/>
      <c r="D377" s="144">
        <v>5614</v>
      </c>
      <c r="E377" s="92" t="s">
        <v>444</v>
      </c>
      <c r="F377" s="92">
        <v>5</v>
      </c>
      <c r="G377" s="7"/>
      <c r="H377" s="7"/>
      <c r="I377" s="7"/>
      <c r="J377" s="7"/>
      <c r="K377" s="7"/>
      <c r="L377" s="7"/>
      <c r="M377" s="7"/>
      <c r="N377" s="7"/>
      <c r="O377" s="7"/>
      <c r="P377" s="7"/>
      <c r="Q377" s="7"/>
      <c r="R377" s="7"/>
    </row>
    <row r="378" spans="1:18" x14ac:dyDescent="0.25">
      <c r="A378" s="92"/>
      <c r="B378" s="92"/>
      <c r="C378" s="92"/>
      <c r="D378" s="144">
        <v>5615</v>
      </c>
      <c r="E378" s="92" t="s">
        <v>445</v>
      </c>
      <c r="F378" s="92">
        <v>5</v>
      </c>
      <c r="G378" s="7"/>
      <c r="H378" s="7"/>
      <c r="I378" s="7"/>
      <c r="J378" s="7"/>
      <c r="K378" s="7"/>
      <c r="L378" s="7"/>
      <c r="M378" s="7"/>
      <c r="N378" s="7"/>
      <c r="O378" s="7"/>
      <c r="P378" s="7"/>
      <c r="Q378" s="7"/>
      <c r="R378" s="7"/>
    </row>
    <row r="379" spans="1:18" x14ac:dyDescent="0.25">
      <c r="A379" s="92"/>
      <c r="B379" s="92"/>
      <c r="C379" s="92"/>
      <c r="D379" s="144">
        <v>5616</v>
      </c>
      <c r="E379" s="92" t="s">
        <v>446</v>
      </c>
      <c r="F379" s="92">
        <v>5</v>
      </c>
      <c r="G379" s="7"/>
      <c r="H379" s="7"/>
      <c r="I379" s="7"/>
      <c r="J379" s="7"/>
      <c r="K379" s="7"/>
      <c r="L379" s="7"/>
      <c r="M379" s="7"/>
      <c r="N379" s="7"/>
      <c r="O379" s="7"/>
      <c r="P379" s="7"/>
      <c r="Q379" s="7"/>
      <c r="R379" s="7"/>
    </row>
    <row r="380" spans="1:18" x14ac:dyDescent="0.25">
      <c r="A380" s="92"/>
      <c r="B380" s="92"/>
      <c r="C380" s="92"/>
      <c r="D380" s="144">
        <v>5619</v>
      </c>
      <c r="E380" s="92" t="s">
        <v>447</v>
      </c>
      <c r="F380" s="92">
        <v>5</v>
      </c>
      <c r="G380" s="7"/>
      <c r="H380" s="7"/>
      <c r="I380" s="7"/>
      <c r="J380" s="7"/>
      <c r="K380" s="7"/>
      <c r="L380" s="7"/>
      <c r="M380" s="7"/>
      <c r="N380" s="7"/>
      <c r="O380" s="7"/>
      <c r="P380" s="7"/>
      <c r="Q380" s="7"/>
      <c r="R380" s="7"/>
    </row>
    <row r="381" spans="1:18" ht="14.25" x14ac:dyDescent="0.2">
      <c r="A381" s="92"/>
      <c r="B381" s="92">
        <v>59</v>
      </c>
      <c r="C381" s="256" t="s">
        <v>448</v>
      </c>
      <c r="D381" s="256"/>
      <c r="E381" s="256"/>
      <c r="F381" s="92"/>
      <c r="G381" s="7"/>
      <c r="H381" s="7"/>
      <c r="I381" s="7"/>
      <c r="J381" s="7"/>
      <c r="K381" s="7"/>
      <c r="L381" s="7"/>
      <c r="M381" s="7"/>
      <c r="N381" s="7"/>
      <c r="O381" s="7"/>
      <c r="P381" s="7"/>
      <c r="Q381" s="7"/>
      <c r="R381" s="7"/>
    </row>
    <row r="382" spans="1:18" ht="14.25" x14ac:dyDescent="0.2">
      <c r="A382" s="92"/>
      <c r="B382" s="92"/>
      <c r="C382" s="92">
        <v>591</v>
      </c>
      <c r="D382" s="256" t="s">
        <v>449</v>
      </c>
      <c r="E382" s="256"/>
      <c r="F382" s="92"/>
      <c r="G382" s="7"/>
      <c r="H382" s="7"/>
      <c r="I382" s="7"/>
      <c r="J382" s="7"/>
      <c r="K382" s="7"/>
      <c r="L382" s="7"/>
      <c r="M382" s="7"/>
      <c r="N382" s="7"/>
      <c r="O382" s="7"/>
      <c r="P382" s="7"/>
      <c r="Q382" s="7"/>
      <c r="R382" s="7"/>
    </row>
    <row r="383" spans="1:18" x14ac:dyDescent="0.25">
      <c r="A383" s="92"/>
      <c r="B383" s="92"/>
      <c r="C383" s="92"/>
      <c r="D383" s="144">
        <v>5911</v>
      </c>
      <c r="E383" s="92" t="s">
        <v>450</v>
      </c>
      <c r="F383" s="92">
        <v>4</v>
      </c>
      <c r="G383" s="7"/>
      <c r="H383" s="7"/>
      <c r="I383" s="7"/>
      <c r="J383" s="7"/>
      <c r="K383" s="7"/>
      <c r="L383" s="7"/>
      <c r="M383" s="7"/>
      <c r="N383" s="7"/>
      <c r="O383" s="7"/>
      <c r="P383" s="7"/>
      <c r="Q383" s="7"/>
      <c r="R383" s="7"/>
    </row>
    <row r="384" spans="1:18" x14ac:dyDescent="0.25">
      <c r="A384" s="92"/>
      <c r="B384" s="92"/>
      <c r="C384" s="92"/>
      <c r="D384" s="144">
        <v>5912</v>
      </c>
      <c r="E384" s="92" t="s">
        <v>451</v>
      </c>
      <c r="F384" s="92">
        <v>4</v>
      </c>
      <c r="G384" s="7"/>
      <c r="H384" s="7"/>
      <c r="I384" s="7"/>
      <c r="J384" s="7"/>
      <c r="K384" s="7"/>
      <c r="L384" s="7"/>
      <c r="M384" s="7"/>
      <c r="N384" s="7"/>
      <c r="O384" s="7"/>
      <c r="P384" s="7"/>
      <c r="Q384" s="7"/>
      <c r="R384" s="7"/>
    </row>
    <row r="385" spans="1:18" ht="14.25" x14ac:dyDescent="0.2">
      <c r="A385" s="92"/>
      <c r="B385" s="92"/>
      <c r="C385" s="92">
        <v>599</v>
      </c>
      <c r="D385" s="256" t="s">
        <v>452</v>
      </c>
      <c r="E385" s="256"/>
      <c r="F385" s="92"/>
      <c r="G385" s="7"/>
      <c r="H385" s="7"/>
      <c r="I385" s="7"/>
      <c r="J385" s="7"/>
      <c r="K385" s="7"/>
      <c r="L385" s="7"/>
      <c r="M385" s="7"/>
      <c r="N385" s="7"/>
      <c r="O385" s="7"/>
      <c r="P385" s="7"/>
      <c r="Q385" s="7"/>
      <c r="R385" s="7"/>
    </row>
    <row r="386" spans="1:18" x14ac:dyDescent="0.25">
      <c r="A386" s="92"/>
      <c r="B386" s="92"/>
      <c r="C386" s="92"/>
      <c r="D386" s="144">
        <v>5991</v>
      </c>
      <c r="E386" s="92" t="s">
        <v>453</v>
      </c>
      <c r="F386" s="92">
        <v>2</v>
      </c>
      <c r="G386" s="7"/>
      <c r="H386" s="7"/>
      <c r="I386" s="7"/>
      <c r="J386" s="7"/>
      <c r="K386" s="7"/>
      <c r="L386" s="7"/>
      <c r="M386" s="7"/>
      <c r="N386" s="7"/>
      <c r="O386" s="7"/>
      <c r="P386" s="7"/>
      <c r="Q386" s="7"/>
      <c r="R386" s="7"/>
    </row>
    <row r="387" spans="1:18" x14ac:dyDescent="0.25">
      <c r="A387" s="92"/>
      <c r="B387" s="92"/>
      <c r="C387" s="92"/>
      <c r="D387" s="144">
        <v>5992</v>
      </c>
      <c r="E387" s="92" t="s">
        <v>454</v>
      </c>
      <c r="F387" s="92">
        <v>3</v>
      </c>
      <c r="G387" s="7"/>
      <c r="H387" s="7"/>
      <c r="I387" s="7"/>
      <c r="J387" s="7"/>
      <c r="K387" s="7"/>
      <c r="L387" s="7"/>
      <c r="M387" s="7"/>
      <c r="N387" s="7"/>
      <c r="O387" s="7"/>
      <c r="P387" s="7"/>
      <c r="Q387" s="7"/>
      <c r="R387" s="7"/>
    </row>
    <row r="388" spans="1:18" x14ac:dyDescent="0.25">
      <c r="A388" s="92"/>
      <c r="B388" s="92"/>
      <c r="C388" s="92"/>
      <c r="D388" s="144">
        <v>5993</v>
      </c>
      <c r="E388" s="92" t="s">
        <v>455</v>
      </c>
      <c r="F388" s="92">
        <v>4</v>
      </c>
      <c r="G388" s="7"/>
      <c r="H388" s="7"/>
      <c r="I388" s="7"/>
      <c r="J388" s="7"/>
      <c r="K388" s="7"/>
      <c r="L388" s="7"/>
      <c r="M388" s="7"/>
      <c r="N388" s="7"/>
      <c r="O388" s="7"/>
      <c r="P388" s="7"/>
      <c r="Q388" s="7"/>
      <c r="R388" s="7"/>
    </row>
    <row r="389" spans="1:18" x14ac:dyDescent="0.25">
      <c r="A389" s="92"/>
      <c r="B389" s="92"/>
      <c r="C389" s="92"/>
      <c r="D389" s="144">
        <v>5994</v>
      </c>
      <c r="E389" s="92" t="s">
        <v>456</v>
      </c>
      <c r="F389" s="92">
        <v>4</v>
      </c>
      <c r="G389" s="7"/>
      <c r="H389" s="7"/>
      <c r="I389" s="7"/>
      <c r="J389" s="7"/>
      <c r="K389" s="7"/>
      <c r="L389" s="7"/>
      <c r="M389" s="7"/>
      <c r="N389" s="7"/>
      <c r="O389" s="7"/>
      <c r="P389" s="7"/>
      <c r="Q389" s="7"/>
      <c r="R389" s="7"/>
    </row>
    <row r="390" spans="1:18" x14ac:dyDescent="0.25">
      <c r="A390" s="92"/>
      <c r="B390" s="92"/>
      <c r="C390" s="92"/>
      <c r="D390" s="144">
        <v>5995</v>
      </c>
      <c r="E390" s="92" t="s">
        <v>457</v>
      </c>
      <c r="F390" s="92">
        <v>4</v>
      </c>
      <c r="G390" s="7"/>
      <c r="H390" s="7"/>
      <c r="I390" s="7"/>
      <c r="J390" s="7"/>
      <c r="K390" s="7"/>
      <c r="L390" s="7"/>
      <c r="M390" s="7"/>
      <c r="N390" s="7"/>
      <c r="O390" s="7"/>
      <c r="P390" s="7"/>
      <c r="Q390" s="7"/>
      <c r="R390" s="7"/>
    </row>
    <row r="391" spans="1:18" x14ac:dyDescent="0.25">
      <c r="A391" s="92"/>
      <c r="B391" s="92"/>
      <c r="C391" s="92"/>
      <c r="D391" s="144">
        <v>5996</v>
      </c>
      <c r="E391" s="92" t="s">
        <v>458</v>
      </c>
      <c r="F391" s="92">
        <v>3</v>
      </c>
      <c r="G391" s="7"/>
      <c r="H391" s="7"/>
      <c r="I391" s="7"/>
      <c r="J391" s="7"/>
      <c r="K391" s="7"/>
      <c r="L391" s="7"/>
      <c r="M391" s="7"/>
      <c r="N391" s="7"/>
      <c r="O391" s="7"/>
      <c r="P391" s="7"/>
      <c r="Q391" s="7"/>
      <c r="R391" s="7"/>
    </row>
    <row r="392" spans="1:18" x14ac:dyDescent="0.25">
      <c r="A392" s="92"/>
      <c r="B392" s="92"/>
      <c r="C392" s="92"/>
      <c r="D392" s="144">
        <v>5997</v>
      </c>
      <c r="E392" s="92" t="s">
        <v>459</v>
      </c>
      <c r="F392" s="92">
        <v>4</v>
      </c>
      <c r="G392" s="7"/>
      <c r="H392" s="7"/>
      <c r="I392" s="7"/>
      <c r="J392" s="7"/>
      <c r="K392" s="7"/>
      <c r="L392" s="7"/>
      <c r="M392" s="7"/>
      <c r="N392" s="7"/>
      <c r="O392" s="7"/>
      <c r="P392" s="7"/>
      <c r="Q392" s="7"/>
      <c r="R392" s="7"/>
    </row>
    <row r="393" spans="1:18" x14ac:dyDescent="0.25">
      <c r="A393" s="92"/>
      <c r="B393" s="92"/>
      <c r="C393" s="92"/>
      <c r="D393" s="144">
        <v>5999</v>
      </c>
      <c r="E393" s="92" t="s">
        <v>460</v>
      </c>
      <c r="F393" s="92" t="s">
        <v>428</v>
      </c>
      <c r="G393" s="7"/>
      <c r="H393" s="7"/>
      <c r="I393" s="7"/>
      <c r="J393" s="7"/>
      <c r="K393" s="7"/>
      <c r="L393" s="7"/>
      <c r="M393" s="7"/>
      <c r="N393" s="7"/>
      <c r="O393" s="7"/>
      <c r="P393" s="7"/>
      <c r="Q393" s="7"/>
      <c r="R393" s="7"/>
    </row>
    <row r="394" spans="1:18" ht="14.25" x14ac:dyDescent="0.2">
      <c r="A394" s="256"/>
      <c r="B394" s="256"/>
      <c r="C394" s="256"/>
      <c r="D394" s="256"/>
      <c r="E394" s="256"/>
      <c r="F394" s="256"/>
      <c r="G394" s="7"/>
      <c r="H394" s="7"/>
      <c r="I394" s="7"/>
      <c r="J394" s="7"/>
      <c r="K394" s="7"/>
      <c r="L394" s="7"/>
      <c r="M394" s="7"/>
      <c r="N394" s="7"/>
      <c r="O394" s="7"/>
      <c r="P394" s="7"/>
      <c r="Q394" s="7"/>
      <c r="R394" s="7"/>
    </row>
    <row r="395" spans="1:18" ht="14.25" x14ac:dyDescent="0.2">
      <c r="A395" s="92">
        <v>6</v>
      </c>
      <c r="B395" s="256" t="s">
        <v>461</v>
      </c>
      <c r="C395" s="256"/>
      <c r="D395" s="256"/>
      <c r="E395" s="256"/>
      <c r="F395" s="92"/>
      <c r="G395" s="7"/>
      <c r="H395" s="7"/>
      <c r="I395" s="7"/>
      <c r="J395" s="7"/>
      <c r="K395" s="7"/>
      <c r="L395" s="7"/>
      <c r="M395" s="7"/>
      <c r="N395" s="7"/>
      <c r="O395" s="7"/>
      <c r="P395" s="7"/>
      <c r="Q395" s="7"/>
      <c r="R395" s="7"/>
    </row>
    <row r="396" spans="1:18" ht="14.25" x14ac:dyDescent="0.2">
      <c r="A396" s="92"/>
      <c r="B396" s="92">
        <v>61</v>
      </c>
      <c r="C396" s="256" t="s">
        <v>462</v>
      </c>
      <c r="D396" s="256"/>
      <c r="E396" s="256"/>
      <c r="F396" s="92"/>
      <c r="G396" s="7"/>
      <c r="H396" s="7"/>
      <c r="I396" s="7"/>
      <c r="J396" s="7"/>
      <c r="K396" s="7"/>
      <c r="L396" s="7"/>
      <c r="M396" s="7"/>
      <c r="N396" s="7"/>
      <c r="O396" s="7"/>
      <c r="P396" s="7"/>
      <c r="Q396" s="7"/>
      <c r="R396" s="7"/>
    </row>
    <row r="397" spans="1:18" ht="14.25" x14ac:dyDescent="0.2">
      <c r="A397" s="92"/>
      <c r="B397" s="92"/>
      <c r="C397" s="92">
        <v>611</v>
      </c>
      <c r="D397" s="256" t="s">
        <v>463</v>
      </c>
      <c r="E397" s="256"/>
      <c r="F397" s="92"/>
      <c r="G397" s="7"/>
      <c r="H397" s="7"/>
      <c r="I397" s="7"/>
      <c r="J397" s="7"/>
      <c r="K397" s="7"/>
      <c r="L397" s="7"/>
      <c r="M397" s="7"/>
      <c r="N397" s="7"/>
      <c r="O397" s="7"/>
      <c r="P397" s="7"/>
      <c r="Q397" s="7"/>
      <c r="R397" s="7"/>
    </row>
    <row r="398" spans="1:18" x14ac:dyDescent="0.25">
      <c r="A398" s="92"/>
      <c r="B398" s="92"/>
      <c r="C398" s="92"/>
      <c r="D398" s="144">
        <v>6111</v>
      </c>
      <c r="E398" s="92" t="s">
        <v>464</v>
      </c>
      <c r="F398" s="92">
        <v>3</v>
      </c>
      <c r="G398" s="7"/>
      <c r="H398" s="7"/>
      <c r="I398" s="7"/>
      <c r="J398" s="7"/>
      <c r="K398" s="7"/>
      <c r="L398" s="7"/>
      <c r="M398" s="7"/>
      <c r="N398" s="7"/>
      <c r="O398" s="7"/>
      <c r="P398" s="7"/>
      <c r="Q398" s="7"/>
      <c r="R398" s="7"/>
    </row>
    <row r="399" spans="1:18" x14ac:dyDescent="0.25">
      <c r="A399" s="92"/>
      <c r="B399" s="92"/>
      <c r="C399" s="92"/>
      <c r="D399" s="144">
        <v>6112</v>
      </c>
      <c r="E399" s="92" t="s">
        <v>465</v>
      </c>
      <c r="F399" s="92">
        <v>3</v>
      </c>
      <c r="G399" s="7"/>
      <c r="H399" s="7"/>
      <c r="I399" s="7"/>
      <c r="J399" s="7"/>
      <c r="K399" s="7"/>
      <c r="L399" s="7"/>
      <c r="M399" s="7"/>
      <c r="N399" s="7"/>
      <c r="O399" s="7"/>
      <c r="P399" s="7"/>
      <c r="Q399" s="7"/>
      <c r="R399" s="7"/>
    </row>
    <row r="400" spans="1:18" x14ac:dyDescent="0.25">
      <c r="A400" s="92"/>
      <c r="B400" s="92"/>
      <c r="C400" s="92"/>
      <c r="D400" s="144">
        <v>6113</v>
      </c>
      <c r="E400" s="92" t="s">
        <v>466</v>
      </c>
      <c r="F400" s="92">
        <v>4</v>
      </c>
      <c r="G400" s="7"/>
      <c r="H400" s="7"/>
      <c r="I400" s="7"/>
      <c r="J400" s="7"/>
      <c r="K400" s="7"/>
      <c r="L400" s="7"/>
      <c r="M400" s="7"/>
      <c r="N400" s="7"/>
      <c r="O400" s="7"/>
      <c r="P400" s="7"/>
      <c r="Q400" s="7"/>
      <c r="R400" s="7"/>
    </row>
    <row r="401" spans="1:18" ht="14.25" x14ac:dyDescent="0.2">
      <c r="A401" s="92"/>
      <c r="B401" s="92"/>
      <c r="C401" s="92">
        <v>612</v>
      </c>
      <c r="D401" s="256" t="s">
        <v>467</v>
      </c>
      <c r="E401" s="256"/>
      <c r="F401" s="92"/>
      <c r="G401" s="7"/>
      <c r="H401" s="7"/>
      <c r="I401" s="7"/>
      <c r="J401" s="7"/>
      <c r="K401" s="7"/>
      <c r="L401" s="7"/>
      <c r="M401" s="7"/>
      <c r="N401" s="7"/>
      <c r="O401" s="7"/>
      <c r="P401" s="7"/>
      <c r="Q401" s="7"/>
      <c r="R401" s="7"/>
    </row>
    <row r="402" spans="1:18" x14ac:dyDescent="0.25">
      <c r="A402" s="92"/>
      <c r="B402" s="92"/>
      <c r="C402" s="92"/>
      <c r="D402" s="144">
        <v>6121</v>
      </c>
      <c r="E402" s="92" t="s">
        <v>467</v>
      </c>
      <c r="F402" s="92" t="s">
        <v>278</v>
      </c>
      <c r="G402" s="7"/>
      <c r="H402" s="7"/>
      <c r="I402" s="7"/>
      <c r="J402" s="7"/>
      <c r="K402" s="7"/>
      <c r="L402" s="7"/>
      <c r="M402" s="7"/>
      <c r="N402" s="7"/>
      <c r="O402" s="7"/>
      <c r="P402" s="7"/>
      <c r="Q402" s="7"/>
      <c r="R402" s="7"/>
    </row>
    <row r="403" spans="1:18" ht="14.25" x14ac:dyDescent="0.2">
      <c r="A403" s="92"/>
      <c r="B403" s="92">
        <v>62</v>
      </c>
      <c r="C403" s="256" t="s">
        <v>468</v>
      </c>
      <c r="D403" s="256"/>
      <c r="E403" s="256"/>
      <c r="F403" s="92"/>
      <c r="G403" s="7"/>
      <c r="H403" s="7"/>
      <c r="I403" s="7"/>
      <c r="J403" s="7"/>
      <c r="K403" s="7"/>
      <c r="L403" s="7"/>
      <c r="M403" s="7"/>
      <c r="N403" s="7"/>
      <c r="O403" s="7"/>
      <c r="P403" s="7"/>
      <c r="Q403" s="7"/>
      <c r="R403" s="7"/>
    </row>
    <row r="404" spans="1:18" ht="14.25" x14ac:dyDescent="0.2">
      <c r="A404" s="92"/>
      <c r="B404" s="92"/>
      <c r="C404" s="92">
        <v>621</v>
      </c>
      <c r="D404" s="256" t="s">
        <v>468</v>
      </c>
      <c r="E404" s="256"/>
      <c r="F404" s="92"/>
      <c r="G404" s="7"/>
      <c r="H404" s="7"/>
      <c r="I404" s="7"/>
      <c r="J404" s="7"/>
      <c r="K404" s="7"/>
      <c r="L404" s="7"/>
      <c r="M404" s="7"/>
      <c r="N404" s="7"/>
      <c r="O404" s="7"/>
      <c r="P404" s="7"/>
      <c r="Q404" s="7"/>
      <c r="R404" s="7"/>
    </row>
    <row r="405" spans="1:18" x14ac:dyDescent="0.25">
      <c r="A405" s="92"/>
      <c r="B405" s="92"/>
      <c r="C405" s="92"/>
      <c r="D405" s="144">
        <v>6211</v>
      </c>
      <c r="E405" s="92" t="s">
        <v>469</v>
      </c>
      <c r="F405" s="92">
        <v>5</v>
      </c>
      <c r="G405" s="7"/>
      <c r="H405" s="7"/>
      <c r="I405" s="7"/>
      <c r="J405" s="7"/>
      <c r="K405" s="7"/>
      <c r="L405" s="7"/>
      <c r="M405" s="7"/>
      <c r="N405" s="7"/>
      <c r="O405" s="7"/>
      <c r="P405" s="7"/>
      <c r="Q405" s="7"/>
      <c r="R405" s="7"/>
    </row>
    <row r="406" spans="1:18" x14ac:dyDescent="0.25">
      <c r="A406" s="92"/>
      <c r="B406" s="92"/>
      <c r="C406" s="92"/>
      <c r="D406" s="144">
        <v>6212</v>
      </c>
      <c r="E406" s="92" t="s">
        <v>470</v>
      </c>
      <c r="F406" s="92">
        <v>5</v>
      </c>
      <c r="G406" s="7"/>
      <c r="H406" s="7"/>
      <c r="I406" s="7"/>
      <c r="J406" s="7"/>
      <c r="K406" s="7"/>
      <c r="L406" s="7"/>
      <c r="M406" s="7"/>
      <c r="N406" s="7"/>
      <c r="O406" s="7"/>
      <c r="P406" s="7"/>
      <c r="Q406" s="7"/>
      <c r="R406" s="7"/>
    </row>
    <row r="407" spans="1:18" x14ac:dyDescent="0.25">
      <c r="A407" s="92"/>
      <c r="B407" s="92"/>
      <c r="C407" s="92"/>
      <c r="D407" s="144">
        <v>6213</v>
      </c>
      <c r="E407" s="92" t="s">
        <v>471</v>
      </c>
      <c r="F407" s="92">
        <v>4</v>
      </c>
      <c r="G407" s="7"/>
      <c r="H407" s="7"/>
      <c r="I407" s="7"/>
      <c r="J407" s="7"/>
      <c r="K407" s="7"/>
      <c r="L407" s="7"/>
      <c r="M407" s="7"/>
      <c r="N407" s="7"/>
      <c r="O407" s="7"/>
      <c r="P407" s="7"/>
      <c r="Q407" s="7"/>
      <c r="R407" s="7"/>
    </row>
    <row r="408" spans="1:18" x14ac:dyDescent="0.25">
      <c r="A408" s="92"/>
      <c r="B408" s="92"/>
      <c r="C408" s="92"/>
      <c r="D408" s="144">
        <v>6214</v>
      </c>
      <c r="E408" s="92" t="s">
        <v>472</v>
      </c>
      <c r="F408" s="92">
        <v>5</v>
      </c>
      <c r="G408" s="7"/>
      <c r="H408" s="7"/>
      <c r="I408" s="7"/>
      <c r="J408" s="7"/>
      <c r="K408" s="7"/>
      <c r="L408" s="7"/>
      <c r="M408" s="7"/>
      <c r="N408" s="7"/>
      <c r="O408" s="7"/>
      <c r="P408" s="7"/>
      <c r="Q408" s="7"/>
      <c r="R408" s="7"/>
    </row>
    <row r="409" spans="1:18" x14ac:dyDescent="0.25">
      <c r="A409" s="92"/>
      <c r="B409" s="92"/>
      <c r="C409" s="92"/>
      <c r="D409" s="144">
        <v>6215</v>
      </c>
      <c r="E409" s="92" t="s">
        <v>473</v>
      </c>
      <c r="F409" s="92">
        <v>4</v>
      </c>
      <c r="G409" s="7"/>
      <c r="H409" s="7"/>
      <c r="I409" s="7"/>
      <c r="J409" s="7"/>
      <c r="K409" s="7"/>
      <c r="L409" s="7"/>
      <c r="M409" s="7"/>
      <c r="N409" s="7"/>
      <c r="O409" s="7"/>
      <c r="P409" s="7"/>
      <c r="Q409" s="7"/>
      <c r="R409" s="7"/>
    </row>
    <row r="410" spans="1:18" x14ac:dyDescent="0.25">
      <c r="A410" s="92"/>
      <c r="B410" s="92"/>
      <c r="C410" s="92"/>
      <c r="D410" s="144">
        <v>6216</v>
      </c>
      <c r="E410" s="92" t="s">
        <v>474</v>
      </c>
      <c r="F410" s="92">
        <v>5</v>
      </c>
      <c r="G410" s="7"/>
      <c r="H410" s="7"/>
      <c r="I410" s="7"/>
      <c r="J410" s="7"/>
      <c r="K410" s="7"/>
      <c r="L410" s="7"/>
      <c r="M410" s="7"/>
      <c r="N410" s="7"/>
      <c r="O410" s="7"/>
      <c r="P410" s="7"/>
      <c r="Q410" s="7"/>
      <c r="R410" s="7"/>
    </row>
    <row r="411" spans="1:18" x14ac:dyDescent="0.25">
      <c r="A411" s="92"/>
      <c r="B411" s="92"/>
      <c r="C411" s="92"/>
      <c r="D411" s="144">
        <v>6217</v>
      </c>
      <c r="E411" s="92" t="s">
        <v>475</v>
      </c>
      <c r="F411" s="92">
        <v>5</v>
      </c>
      <c r="G411" s="7"/>
      <c r="H411" s="7"/>
      <c r="I411" s="7"/>
      <c r="J411" s="7"/>
      <c r="K411" s="7"/>
      <c r="L411" s="7"/>
      <c r="M411" s="7"/>
      <c r="N411" s="7"/>
      <c r="O411" s="7"/>
      <c r="P411" s="7"/>
      <c r="Q411" s="7"/>
      <c r="R411" s="7"/>
    </row>
    <row r="412" spans="1:18" x14ac:dyDescent="0.25">
      <c r="A412" s="92"/>
      <c r="B412" s="92"/>
      <c r="C412" s="92"/>
      <c r="D412" s="144">
        <v>6219</v>
      </c>
      <c r="E412" s="92" t="s">
        <v>476</v>
      </c>
      <c r="F412" s="92">
        <v>5</v>
      </c>
      <c r="G412" s="7"/>
      <c r="H412" s="7"/>
      <c r="I412" s="7"/>
      <c r="J412" s="7"/>
      <c r="K412" s="7"/>
      <c r="L412" s="7"/>
      <c r="M412" s="7"/>
      <c r="N412" s="7"/>
      <c r="O412" s="7"/>
      <c r="P412" s="7"/>
      <c r="Q412" s="7"/>
      <c r="R412" s="7"/>
    </row>
    <row r="413" spans="1:18" ht="14.25" x14ac:dyDescent="0.2">
      <c r="A413" s="92"/>
      <c r="B413" s="92">
        <v>63</v>
      </c>
      <c r="C413" s="256" t="s">
        <v>477</v>
      </c>
      <c r="D413" s="256"/>
      <c r="E413" s="256"/>
      <c r="F413" s="92"/>
      <c r="G413" s="7"/>
      <c r="H413" s="7"/>
      <c r="I413" s="7"/>
      <c r="J413" s="7"/>
      <c r="K413" s="7"/>
      <c r="L413" s="7"/>
      <c r="M413" s="7"/>
      <c r="N413" s="7"/>
      <c r="O413" s="7"/>
      <c r="P413" s="7"/>
      <c r="Q413" s="7"/>
      <c r="R413" s="7"/>
    </row>
    <row r="414" spans="1:18" ht="14.25" x14ac:dyDescent="0.2">
      <c r="A414" s="92"/>
      <c r="B414" s="92"/>
      <c r="C414" s="92">
        <v>631</v>
      </c>
      <c r="D414" s="256" t="s">
        <v>478</v>
      </c>
      <c r="E414" s="256"/>
      <c r="F414" s="92"/>
      <c r="G414" s="7"/>
      <c r="H414" s="7"/>
      <c r="I414" s="7"/>
      <c r="J414" s="7"/>
      <c r="K414" s="7"/>
      <c r="L414" s="7"/>
      <c r="M414" s="7"/>
      <c r="N414" s="7"/>
      <c r="O414" s="7"/>
      <c r="P414" s="7"/>
      <c r="Q414" s="7"/>
      <c r="R414" s="7"/>
    </row>
    <row r="415" spans="1:18" x14ac:dyDescent="0.25">
      <c r="A415" s="92"/>
      <c r="B415" s="92"/>
      <c r="C415" s="92"/>
      <c r="D415" s="144">
        <v>6311</v>
      </c>
      <c r="E415" s="92" t="s">
        <v>478</v>
      </c>
      <c r="F415" s="92">
        <v>5</v>
      </c>
      <c r="G415" s="7"/>
      <c r="H415" s="7"/>
      <c r="I415" s="7"/>
      <c r="J415" s="7"/>
      <c r="K415" s="7"/>
      <c r="L415" s="7"/>
      <c r="M415" s="7"/>
      <c r="N415" s="7"/>
      <c r="O415" s="7"/>
      <c r="P415" s="7"/>
      <c r="Q415" s="7"/>
      <c r="R415" s="7"/>
    </row>
    <row r="416" spans="1:18" ht="14.25" x14ac:dyDescent="0.2">
      <c r="A416" s="92"/>
      <c r="B416" s="92"/>
      <c r="C416" s="92">
        <v>639</v>
      </c>
      <c r="D416" s="256" t="s">
        <v>479</v>
      </c>
      <c r="E416" s="256"/>
      <c r="F416" s="92"/>
      <c r="G416" s="7"/>
      <c r="H416" s="7"/>
      <c r="I416" s="7"/>
      <c r="J416" s="7"/>
      <c r="K416" s="7"/>
      <c r="L416" s="7"/>
      <c r="M416" s="7"/>
      <c r="N416" s="7"/>
      <c r="O416" s="7"/>
      <c r="P416" s="7"/>
      <c r="Q416" s="7"/>
      <c r="R416" s="7"/>
    </row>
    <row r="417" spans="1:18" x14ac:dyDescent="0.25">
      <c r="A417" s="92"/>
      <c r="B417" s="92"/>
      <c r="C417" s="92"/>
      <c r="D417" s="144">
        <v>6391</v>
      </c>
      <c r="E417" s="92" t="s">
        <v>480</v>
      </c>
      <c r="F417" s="92">
        <v>5</v>
      </c>
      <c r="G417" s="7"/>
      <c r="H417" s="7"/>
      <c r="I417" s="7"/>
      <c r="J417" s="7"/>
      <c r="K417" s="7"/>
      <c r="L417" s="7"/>
      <c r="M417" s="7"/>
      <c r="N417" s="7"/>
      <c r="O417" s="7"/>
      <c r="P417" s="7"/>
      <c r="Q417" s="7"/>
      <c r="R417" s="7"/>
    </row>
    <row r="418" spans="1:18" x14ac:dyDescent="0.25">
      <c r="A418" s="92"/>
      <c r="B418" s="92"/>
      <c r="C418" s="92"/>
      <c r="D418" s="144">
        <v>6392</v>
      </c>
      <c r="E418" s="92" t="s">
        <v>481</v>
      </c>
      <c r="F418" s="92">
        <v>3</v>
      </c>
      <c r="G418" s="7"/>
      <c r="H418" s="7"/>
      <c r="I418" s="7"/>
      <c r="J418" s="7"/>
      <c r="K418" s="7"/>
      <c r="L418" s="7"/>
      <c r="M418" s="7"/>
      <c r="N418" s="7"/>
      <c r="O418" s="7"/>
      <c r="P418" s="7"/>
      <c r="Q418" s="7"/>
      <c r="R418" s="7"/>
    </row>
    <row r="419" spans="1:18" x14ac:dyDescent="0.25">
      <c r="A419" s="92"/>
      <c r="B419" s="92"/>
      <c r="C419" s="92"/>
      <c r="D419" s="144">
        <v>6393</v>
      </c>
      <c r="E419" s="92" t="s">
        <v>482</v>
      </c>
      <c r="F419" s="92">
        <v>5</v>
      </c>
      <c r="G419" s="7"/>
      <c r="H419" s="7"/>
      <c r="I419" s="7"/>
      <c r="J419" s="7"/>
      <c r="K419" s="7"/>
      <c r="L419" s="7"/>
      <c r="M419" s="7"/>
      <c r="N419" s="7"/>
      <c r="O419" s="7"/>
      <c r="P419" s="7"/>
      <c r="Q419" s="7"/>
      <c r="R419" s="7"/>
    </row>
    <row r="420" spans="1:18" x14ac:dyDescent="0.25">
      <c r="A420" s="92"/>
      <c r="B420" s="92"/>
      <c r="C420" s="92"/>
      <c r="D420" s="144">
        <v>6394</v>
      </c>
      <c r="E420" s="92" t="s">
        <v>483</v>
      </c>
      <c r="F420" s="92">
        <v>5</v>
      </c>
      <c r="G420" s="7"/>
      <c r="H420" s="7"/>
      <c r="I420" s="7"/>
      <c r="J420" s="7"/>
      <c r="K420" s="7"/>
      <c r="L420" s="7"/>
      <c r="M420" s="7"/>
      <c r="N420" s="7"/>
      <c r="O420" s="7"/>
      <c r="P420" s="7"/>
      <c r="Q420" s="7"/>
      <c r="R420" s="7"/>
    </row>
    <row r="421" spans="1:18" x14ac:dyDescent="0.25">
      <c r="A421" s="92"/>
      <c r="B421" s="92"/>
      <c r="C421" s="92"/>
      <c r="D421" s="144">
        <v>6395</v>
      </c>
      <c r="E421" s="92" t="s">
        <v>484</v>
      </c>
      <c r="F421" s="92">
        <v>4</v>
      </c>
      <c r="G421" s="7"/>
      <c r="H421" s="7"/>
      <c r="I421" s="7"/>
      <c r="J421" s="7"/>
      <c r="K421" s="7"/>
      <c r="L421" s="7"/>
      <c r="M421" s="7"/>
      <c r="N421" s="7"/>
      <c r="O421" s="7"/>
      <c r="P421" s="7"/>
      <c r="Q421" s="7"/>
      <c r="R421" s="7"/>
    </row>
    <row r="422" spans="1:18" x14ac:dyDescent="0.25">
      <c r="A422" s="92"/>
      <c r="B422" s="92"/>
      <c r="C422" s="92"/>
      <c r="D422" s="144">
        <v>6399</v>
      </c>
      <c r="E422" s="92" t="s">
        <v>485</v>
      </c>
      <c r="F422" s="92">
        <v>5</v>
      </c>
      <c r="G422" s="7"/>
      <c r="H422" s="7"/>
      <c r="I422" s="7"/>
      <c r="J422" s="7"/>
      <c r="K422" s="7"/>
      <c r="L422" s="7"/>
      <c r="M422" s="7"/>
      <c r="N422" s="7"/>
      <c r="O422" s="7"/>
      <c r="P422" s="7"/>
      <c r="Q422" s="7"/>
      <c r="R422" s="7"/>
    </row>
    <row r="423" spans="1:18" ht="14.25" x14ac:dyDescent="0.2">
      <c r="A423" s="256"/>
      <c r="B423" s="256"/>
      <c r="C423" s="256"/>
      <c r="D423" s="256"/>
      <c r="E423" s="256"/>
      <c r="F423" s="256"/>
      <c r="G423" s="7"/>
      <c r="H423" s="7"/>
      <c r="I423" s="7"/>
      <c r="J423" s="7"/>
      <c r="K423" s="7"/>
      <c r="L423" s="7"/>
      <c r="M423" s="7"/>
      <c r="N423" s="7"/>
      <c r="O423" s="7"/>
      <c r="P423" s="7"/>
      <c r="Q423" s="7"/>
      <c r="R423" s="7"/>
    </row>
    <row r="424" spans="1:18" ht="14.25" x14ac:dyDescent="0.2">
      <c r="A424" s="92">
        <v>7</v>
      </c>
      <c r="B424" s="256" t="s">
        <v>486</v>
      </c>
      <c r="C424" s="256"/>
      <c r="D424" s="256"/>
      <c r="E424" s="256"/>
      <c r="F424" s="92"/>
      <c r="G424" s="7"/>
      <c r="H424" s="7"/>
      <c r="I424" s="7"/>
      <c r="J424" s="7"/>
      <c r="K424" s="7"/>
      <c r="L424" s="7"/>
      <c r="M424" s="7"/>
      <c r="N424" s="7"/>
      <c r="O424" s="7"/>
      <c r="P424" s="7"/>
      <c r="Q424" s="7"/>
      <c r="R424" s="7"/>
    </row>
    <row r="425" spans="1:18" ht="14.25" x14ac:dyDescent="0.2">
      <c r="A425" s="92"/>
      <c r="B425" s="92">
        <v>71</v>
      </c>
      <c r="C425" s="256" t="s">
        <v>487</v>
      </c>
      <c r="D425" s="256"/>
      <c r="E425" s="256"/>
      <c r="F425" s="92"/>
      <c r="G425" s="7"/>
      <c r="H425" s="7"/>
      <c r="I425" s="7"/>
      <c r="J425" s="7"/>
      <c r="K425" s="7"/>
      <c r="L425" s="7"/>
      <c r="M425" s="7"/>
      <c r="N425" s="7"/>
      <c r="O425" s="7"/>
      <c r="P425" s="7"/>
      <c r="Q425" s="7"/>
      <c r="R425" s="7"/>
    </row>
    <row r="426" spans="1:18" ht="14.25" x14ac:dyDescent="0.2">
      <c r="A426" s="92"/>
      <c r="B426" s="92"/>
      <c r="C426" s="92">
        <v>711</v>
      </c>
      <c r="D426" s="256" t="s">
        <v>488</v>
      </c>
      <c r="E426" s="256"/>
      <c r="F426" s="92"/>
      <c r="G426" s="7"/>
      <c r="H426" s="7"/>
      <c r="I426" s="7"/>
      <c r="J426" s="7"/>
      <c r="K426" s="7"/>
      <c r="L426" s="7"/>
      <c r="M426" s="7"/>
      <c r="N426" s="7"/>
      <c r="O426" s="7"/>
      <c r="P426" s="7"/>
      <c r="Q426" s="7"/>
      <c r="R426" s="7"/>
    </row>
    <row r="427" spans="1:18" x14ac:dyDescent="0.25">
      <c r="A427" s="92"/>
      <c r="B427" s="92"/>
      <c r="C427" s="92"/>
      <c r="D427" s="144">
        <v>7111</v>
      </c>
      <c r="E427" s="92" t="s">
        <v>489</v>
      </c>
      <c r="F427" s="92">
        <v>4</v>
      </c>
      <c r="G427" s="7"/>
      <c r="H427" s="7"/>
      <c r="I427" s="7"/>
      <c r="J427" s="7"/>
      <c r="K427" s="7"/>
      <c r="L427" s="7"/>
      <c r="M427" s="7"/>
      <c r="N427" s="7"/>
      <c r="O427" s="7"/>
      <c r="P427" s="7"/>
      <c r="Q427" s="7"/>
      <c r="R427" s="7"/>
    </row>
    <row r="428" spans="1:18" x14ac:dyDescent="0.25">
      <c r="A428" s="92"/>
      <c r="B428" s="92"/>
      <c r="C428" s="92"/>
      <c r="D428" s="144">
        <v>7112</v>
      </c>
      <c r="E428" s="92" t="s">
        <v>490</v>
      </c>
      <c r="F428" s="92">
        <v>4</v>
      </c>
      <c r="G428" s="7"/>
      <c r="H428" s="7"/>
      <c r="I428" s="7"/>
      <c r="J428" s="7"/>
      <c r="K428" s="7"/>
      <c r="L428" s="7"/>
      <c r="M428" s="7"/>
      <c r="N428" s="7"/>
      <c r="O428" s="7"/>
      <c r="P428" s="7"/>
      <c r="Q428" s="7"/>
      <c r="R428" s="7"/>
    </row>
    <row r="429" spans="1:18" x14ac:dyDescent="0.25">
      <c r="A429" s="92"/>
      <c r="B429" s="92"/>
      <c r="C429" s="92"/>
      <c r="D429" s="144">
        <v>7113</v>
      </c>
      <c r="E429" s="92" t="s">
        <v>491</v>
      </c>
      <c r="F429" s="92">
        <v>4</v>
      </c>
      <c r="G429" s="7"/>
      <c r="H429" s="7"/>
      <c r="I429" s="7"/>
      <c r="J429" s="7"/>
      <c r="K429" s="7"/>
      <c r="L429" s="7"/>
      <c r="M429" s="7"/>
      <c r="N429" s="7"/>
      <c r="O429" s="7"/>
      <c r="P429" s="7"/>
      <c r="Q429" s="7"/>
      <c r="R429" s="7"/>
    </row>
    <row r="430" spans="1:18" x14ac:dyDescent="0.25">
      <c r="A430" s="92"/>
      <c r="B430" s="92"/>
      <c r="C430" s="92"/>
      <c r="D430" s="144">
        <v>7114</v>
      </c>
      <c r="E430" s="92" t="s">
        <v>492</v>
      </c>
      <c r="F430" s="92">
        <v>4</v>
      </c>
      <c r="G430" s="7"/>
      <c r="H430" s="7"/>
      <c r="I430" s="7"/>
      <c r="J430" s="7"/>
      <c r="K430" s="7"/>
      <c r="L430" s="7"/>
      <c r="M430" s="7"/>
      <c r="N430" s="7"/>
      <c r="O430" s="7"/>
      <c r="P430" s="7"/>
      <c r="Q430" s="7"/>
      <c r="R430" s="7"/>
    </row>
    <row r="431" spans="1:18" x14ac:dyDescent="0.25">
      <c r="A431" s="92"/>
      <c r="B431" s="92"/>
      <c r="C431" s="92"/>
      <c r="D431" s="144">
        <v>7115</v>
      </c>
      <c r="E431" s="92" t="s">
        <v>493</v>
      </c>
      <c r="F431" s="92">
        <v>4</v>
      </c>
      <c r="G431" s="7"/>
      <c r="H431" s="7"/>
      <c r="I431" s="7"/>
      <c r="J431" s="7"/>
      <c r="K431" s="7"/>
      <c r="L431" s="7"/>
      <c r="M431" s="7"/>
      <c r="N431" s="7"/>
      <c r="O431" s="7"/>
      <c r="P431" s="7"/>
      <c r="Q431" s="7"/>
      <c r="R431" s="7"/>
    </row>
    <row r="432" spans="1:18" x14ac:dyDescent="0.25">
      <c r="A432" s="92"/>
      <c r="B432" s="92"/>
      <c r="C432" s="92"/>
      <c r="D432" s="144">
        <v>7116</v>
      </c>
      <c r="E432" s="92" t="s">
        <v>494</v>
      </c>
      <c r="F432" s="92">
        <v>4</v>
      </c>
      <c r="G432" s="7"/>
      <c r="H432" s="7"/>
      <c r="I432" s="7"/>
      <c r="J432" s="7"/>
      <c r="K432" s="7"/>
      <c r="L432" s="7"/>
      <c r="M432" s="7"/>
      <c r="N432" s="7"/>
      <c r="O432" s="7"/>
      <c r="P432" s="7"/>
      <c r="Q432" s="7"/>
      <c r="R432" s="7"/>
    </row>
    <row r="433" spans="1:18" x14ac:dyDescent="0.25">
      <c r="A433" s="92"/>
      <c r="B433" s="92"/>
      <c r="C433" s="92"/>
      <c r="D433" s="144">
        <v>7117</v>
      </c>
      <c r="E433" s="92" t="s">
        <v>495</v>
      </c>
      <c r="F433" s="92">
        <v>4</v>
      </c>
      <c r="G433" s="7"/>
      <c r="H433" s="7"/>
      <c r="I433" s="7"/>
      <c r="J433" s="7"/>
      <c r="K433" s="7"/>
      <c r="L433" s="7"/>
      <c r="M433" s="7"/>
      <c r="N433" s="7"/>
      <c r="O433" s="7"/>
      <c r="P433" s="7"/>
      <c r="Q433" s="7"/>
      <c r="R433" s="7"/>
    </row>
    <row r="434" spans="1:18" x14ac:dyDescent="0.25">
      <c r="A434" s="92"/>
      <c r="B434" s="92"/>
      <c r="C434" s="92"/>
      <c r="D434" s="144">
        <v>7119</v>
      </c>
      <c r="E434" s="92" t="s">
        <v>496</v>
      </c>
      <c r="F434" s="92">
        <v>4</v>
      </c>
      <c r="G434" s="7"/>
      <c r="H434" s="7"/>
      <c r="I434" s="7"/>
      <c r="J434" s="7"/>
      <c r="K434" s="7"/>
      <c r="L434" s="7"/>
      <c r="M434" s="7"/>
      <c r="N434" s="7"/>
      <c r="O434" s="7"/>
      <c r="P434" s="7"/>
      <c r="Q434" s="7"/>
      <c r="R434" s="7"/>
    </row>
    <row r="435" spans="1:18" ht="14.25" x14ac:dyDescent="0.2">
      <c r="A435" s="92"/>
      <c r="B435" s="92"/>
      <c r="C435" s="92">
        <v>712</v>
      </c>
      <c r="D435" s="256" t="s">
        <v>497</v>
      </c>
      <c r="E435" s="256"/>
      <c r="F435" s="92"/>
      <c r="G435" s="7"/>
      <c r="H435" s="7"/>
      <c r="I435" s="7"/>
      <c r="J435" s="7"/>
      <c r="K435" s="7"/>
      <c r="L435" s="7"/>
      <c r="M435" s="7"/>
      <c r="N435" s="7"/>
      <c r="O435" s="7"/>
      <c r="P435" s="7"/>
      <c r="Q435" s="7"/>
      <c r="R435" s="7"/>
    </row>
    <row r="436" spans="1:18" x14ac:dyDescent="0.25">
      <c r="A436" s="92"/>
      <c r="B436" s="92"/>
      <c r="C436" s="92"/>
      <c r="D436" s="144">
        <v>7121</v>
      </c>
      <c r="E436" s="92" t="s">
        <v>498</v>
      </c>
      <c r="F436" s="92">
        <v>4</v>
      </c>
      <c r="G436" s="7"/>
      <c r="H436" s="7"/>
      <c r="I436" s="7"/>
      <c r="J436" s="7"/>
      <c r="K436" s="7"/>
      <c r="L436" s="7"/>
      <c r="M436" s="7"/>
      <c r="N436" s="7"/>
      <c r="O436" s="7"/>
      <c r="P436" s="7"/>
      <c r="Q436" s="7"/>
      <c r="R436" s="7"/>
    </row>
    <row r="437" spans="1:18" x14ac:dyDescent="0.25">
      <c r="A437" s="92"/>
      <c r="B437" s="92"/>
      <c r="C437" s="92"/>
      <c r="D437" s="144">
        <v>7122</v>
      </c>
      <c r="E437" s="92" t="s">
        <v>499</v>
      </c>
      <c r="F437" s="92">
        <v>4</v>
      </c>
      <c r="G437" s="7"/>
      <c r="H437" s="7"/>
      <c r="I437" s="7"/>
      <c r="J437" s="7"/>
      <c r="K437" s="7"/>
      <c r="L437" s="7"/>
      <c r="M437" s="7"/>
      <c r="N437" s="7"/>
      <c r="O437" s="7"/>
      <c r="P437" s="7"/>
      <c r="Q437" s="7"/>
      <c r="R437" s="7"/>
    </row>
    <row r="438" spans="1:18" x14ac:dyDescent="0.25">
      <c r="A438" s="92"/>
      <c r="B438" s="92"/>
      <c r="C438" s="92"/>
      <c r="D438" s="144">
        <v>7123</v>
      </c>
      <c r="E438" s="92" t="s">
        <v>500</v>
      </c>
      <c r="F438" s="92">
        <v>4</v>
      </c>
      <c r="G438" s="7"/>
      <c r="H438" s="7"/>
      <c r="I438" s="7"/>
      <c r="J438" s="7"/>
      <c r="K438" s="7"/>
      <c r="L438" s="7"/>
      <c r="M438" s="7"/>
      <c r="N438" s="7"/>
      <c r="O438" s="7"/>
      <c r="P438" s="7"/>
      <c r="Q438" s="7"/>
      <c r="R438" s="7"/>
    </row>
    <row r="439" spans="1:18" x14ac:dyDescent="0.25">
      <c r="A439" s="92"/>
      <c r="B439" s="92"/>
      <c r="C439" s="92"/>
      <c r="D439" s="144">
        <v>7129</v>
      </c>
      <c r="E439" s="92" t="s">
        <v>501</v>
      </c>
      <c r="F439" s="92">
        <v>4</v>
      </c>
      <c r="G439" s="7"/>
      <c r="H439" s="7"/>
      <c r="I439" s="7"/>
      <c r="J439" s="7"/>
      <c r="K439" s="7"/>
      <c r="L439" s="7"/>
      <c r="M439" s="7"/>
      <c r="N439" s="7"/>
      <c r="O439" s="7"/>
      <c r="P439" s="7"/>
      <c r="Q439" s="7"/>
      <c r="R439" s="7"/>
    </row>
    <row r="440" spans="1:18" ht="14.25" x14ac:dyDescent="0.2">
      <c r="A440" s="92"/>
      <c r="B440" s="92">
        <v>72</v>
      </c>
      <c r="C440" s="256" t="s">
        <v>502</v>
      </c>
      <c r="D440" s="256"/>
      <c r="E440" s="256"/>
      <c r="F440" s="92"/>
      <c r="G440" s="7"/>
      <c r="H440" s="7"/>
      <c r="I440" s="7"/>
      <c r="J440" s="7"/>
      <c r="K440" s="7"/>
      <c r="L440" s="7"/>
      <c r="M440" s="7"/>
      <c r="N440" s="7"/>
      <c r="O440" s="7"/>
      <c r="P440" s="7"/>
      <c r="Q440" s="7"/>
      <c r="R440" s="7"/>
    </row>
    <row r="441" spans="1:18" ht="14.25" x14ac:dyDescent="0.2">
      <c r="A441" s="92"/>
      <c r="B441" s="92"/>
      <c r="C441" s="92">
        <v>721</v>
      </c>
      <c r="D441" s="256" t="s">
        <v>502</v>
      </c>
      <c r="E441" s="256"/>
      <c r="F441" s="92"/>
      <c r="G441" s="7"/>
      <c r="H441" s="7"/>
      <c r="I441" s="7"/>
      <c r="J441" s="7"/>
      <c r="K441" s="7"/>
      <c r="L441" s="7"/>
      <c r="M441" s="7"/>
      <c r="N441" s="7"/>
      <c r="O441" s="7"/>
      <c r="P441" s="7"/>
      <c r="Q441" s="7"/>
      <c r="R441" s="7"/>
    </row>
    <row r="442" spans="1:18" x14ac:dyDescent="0.25">
      <c r="A442" s="92"/>
      <c r="B442" s="92"/>
      <c r="C442" s="92"/>
      <c r="D442" s="144">
        <v>7211</v>
      </c>
      <c r="E442" s="92" t="s">
        <v>503</v>
      </c>
      <c r="F442" s="92">
        <v>4</v>
      </c>
      <c r="G442" s="7"/>
      <c r="H442" s="7"/>
      <c r="I442" s="7"/>
      <c r="J442" s="7"/>
      <c r="K442" s="7"/>
      <c r="L442" s="7"/>
      <c r="M442" s="7"/>
      <c r="N442" s="7"/>
      <c r="O442" s="7"/>
      <c r="P442" s="7"/>
      <c r="Q442" s="7"/>
      <c r="R442" s="7"/>
    </row>
    <row r="443" spans="1:18" x14ac:dyDescent="0.25">
      <c r="A443" s="92"/>
      <c r="B443" s="92"/>
      <c r="C443" s="92"/>
      <c r="D443" s="144">
        <v>7212</v>
      </c>
      <c r="E443" s="92" t="s">
        <v>504</v>
      </c>
      <c r="F443" s="92">
        <v>4</v>
      </c>
      <c r="G443" s="7"/>
      <c r="H443" s="7"/>
      <c r="I443" s="7"/>
      <c r="J443" s="7"/>
      <c r="K443" s="7"/>
      <c r="L443" s="7"/>
      <c r="M443" s="7"/>
      <c r="N443" s="7"/>
      <c r="O443" s="7"/>
      <c r="P443" s="7"/>
      <c r="Q443" s="7"/>
      <c r="R443" s="7"/>
    </row>
    <row r="444" spans="1:18" x14ac:dyDescent="0.25">
      <c r="A444" s="92"/>
      <c r="B444" s="92"/>
      <c r="C444" s="92"/>
      <c r="D444" s="144">
        <v>7213</v>
      </c>
      <c r="E444" s="92" t="s">
        <v>505</v>
      </c>
      <c r="F444" s="92">
        <v>4</v>
      </c>
      <c r="G444" s="7"/>
      <c r="H444" s="7"/>
      <c r="I444" s="7"/>
      <c r="J444" s="7"/>
      <c r="K444" s="7"/>
      <c r="L444" s="7"/>
      <c r="M444" s="7"/>
      <c r="N444" s="7"/>
      <c r="O444" s="7"/>
      <c r="P444" s="7"/>
      <c r="Q444" s="7"/>
      <c r="R444" s="7"/>
    </row>
    <row r="445" spans="1:18" x14ac:dyDescent="0.25">
      <c r="A445" s="92"/>
      <c r="B445" s="92"/>
      <c r="C445" s="92"/>
      <c r="D445" s="144">
        <v>7219</v>
      </c>
      <c r="E445" s="92" t="s">
        <v>506</v>
      </c>
      <c r="F445" s="92">
        <v>4</v>
      </c>
      <c r="G445" s="7"/>
      <c r="H445" s="7"/>
      <c r="I445" s="7"/>
      <c r="J445" s="7"/>
      <c r="K445" s="7"/>
      <c r="L445" s="7"/>
      <c r="M445" s="7"/>
      <c r="N445" s="7"/>
      <c r="O445" s="7"/>
      <c r="P445" s="7"/>
      <c r="Q445" s="7"/>
      <c r="R445" s="7"/>
    </row>
    <row r="446" spans="1:18" ht="14.25" x14ac:dyDescent="0.2">
      <c r="A446" s="92"/>
      <c r="B446" s="92">
        <v>73</v>
      </c>
      <c r="C446" s="256" t="s">
        <v>507</v>
      </c>
      <c r="D446" s="256"/>
      <c r="E446" s="256"/>
      <c r="F446" s="92"/>
      <c r="G446" s="7"/>
      <c r="H446" s="7"/>
      <c r="I446" s="7"/>
      <c r="J446" s="7"/>
      <c r="K446" s="7"/>
      <c r="L446" s="7"/>
      <c r="M446" s="7"/>
      <c r="N446" s="7"/>
      <c r="O446" s="7"/>
      <c r="P446" s="7"/>
      <c r="Q446" s="7"/>
      <c r="R446" s="7"/>
    </row>
    <row r="447" spans="1:18" ht="14.25" x14ac:dyDescent="0.2">
      <c r="A447" s="92"/>
      <c r="B447" s="92"/>
      <c r="C447" s="92">
        <v>731</v>
      </c>
      <c r="D447" s="256" t="s">
        <v>508</v>
      </c>
      <c r="E447" s="256"/>
      <c r="F447" s="92"/>
      <c r="G447" s="7"/>
      <c r="H447" s="7"/>
      <c r="I447" s="7"/>
      <c r="J447" s="7"/>
      <c r="K447" s="7"/>
      <c r="L447" s="7"/>
      <c r="M447" s="7"/>
      <c r="N447" s="7"/>
      <c r="O447" s="7"/>
      <c r="P447" s="7"/>
      <c r="Q447" s="7"/>
      <c r="R447" s="7"/>
    </row>
    <row r="448" spans="1:18" x14ac:dyDescent="0.25">
      <c r="A448" s="92"/>
      <c r="B448" s="92"/>
      <c r="C448" s="92"/>
      <c r="D448" s="144">
        <v>7311</v>
      </c>
      <c r="E448" s="92" t="s">
        <v>509</v>
      </c>
      <c r="F448" s="92">
        <v>4</v>
      </c>
      <c r="G448" s="7"/>
      <c r="H448" s="7"/>
      <c r="I448" s="7"/>
      <c r="J448" s="7"/>
      <c r="K448" s="7"/>
      <c r="L448" s="7"/>
      <c r="M448" s="7"/>
      <c r="N448" s="7"/>
      <c r="O448" s="7"/>
      <c r="P448" s="7"/>
      <c r="Q448" s="7"/>
      <c r="R448" s="7"/>
    </row>
    <row r="449" spans="1:18" x14ac:dyDescent="0.25">
      <c r="A449" s="92"/>
      <c r="B449" s="92"/>
      <c r="C449" s="92"/>
      <c r="D449" s="144">
        <v>7312</v>
      </c>
      <c r="E449" s="92" t="s">
        <v>510</v>
      </c>
      <c r="F449" s="92">
        <v>4</v>
      </c>
      <c r="G449" s="7"/>
      <c r="H449" s="7"/>
      <c r="I449" s="7"/>
      <c r="J449" s="7"/>
      <c r="K449" s="7"/>
      <c r="L449" s="7"/>
      <c r="M449" s="7"/>
      <c r="N449" s="7"/>
      <c r="O449" s="7"/>
      <c r="P449" s="7"/>
      <c r="Q449" s="7"/>
      <c r="R449" s="7"/>
    </row>
    <row r="450" spans="1:18" x14ac:dyDescent="0.25">
      <c r="A450" s="92"/>
      <c r="B450" s="92"/>
      <c r="C450" s="92"/>
      <c r="D450" s="144">
        <v>7313</v>
      </c>
      <c r="E450" s="92" t="s">
        <v>511</v>
      </c>
      <c r="F450" s="92">
        <v>4</v>
      </c>
      <c r="G450" s="7"/>
      <c r="H450" s="7"/>
      <c r="I450" s="7"/>
      <c r="J450" s="7"/>
      <c r="K450" s="7"/>
      <c r="L450" s="7"/>
      <c r="M450" s="7"/>
      <c r="N450" s="7"/>
      <c r="O450" s="7"/>
      <c r="P450" s="7"/>
      <c r="Q450" s="7"/>
      <c r="R450" s="7"/>
    </row>
    <row r="451" spans="1:18" ht="14.25" x14ac:dyDescent="0.2">
      <c r="A451" s="92"/>
      <c r="B451" s="92"/>
      <c r="C451" s="92">
        <v>732</v>
      </c>
      <c r="D451" s="256" t="s">
        <v>512</v>
      </c>
      <c r="E451" s="256"/>
      <c r="F451" s="92"/>
      <c r="G451" s="7"/>
      <c r="H451" s="7"/>
      <c r="I451" s="7"/>
      <c r="J451" s="7"/>
      <c r="K451" s="7"/>
      <c r="L451" s="7"/>
      <c r="M451" s="7"/>
      <c r="N451" s="7"/>
      <c r="O451" s="7"/>
      <c r="P451" s="7"/>
      <c r="Q451" s="7"/>
      <c r="R451" s="7"/>
    </row>
    <row r="452" spans="1:18" x14ac:dyDescent="0.25">
      <c r="A452" s="92"/>
      <c r="B452" s="92"/>
      <c r="C452" s="92"/>
      <c r="D452" s="144">
        <v>7321</v>
      </c>
      <c r="E452" s="92" t="s">
        <v>512</v>
      </c>
      <c r="F452" s="92">
        <v>4</v>
      </c>
      <c r="G452" s="7"/>
      <c r="H452" s="7"/>
      <c r="I452" s="7"/>
      <c r="J452" s="7"/>
      <c r="K452" s="7"/>
      <c r="L452" s="7"/>
      <c r="M452" s="7"/>
      <c r="N452" s="7"/>
      <c r="O452" s="7"/>
      <c r="P452" s="7"/>
      <c r="Q452" s="7"/>
      <c r="R452" s="7"/>
    </row>
    <row r="453" spans="1:18" ht="14.25" x14ac:dyDescent="0.2">
      <c r="A453" s="92"/>
      <c r="B453" s="92"/>
      <c r="C453" s="92">
        <v>733</v>
      </c>
      <c r="D453" s="256" t="s">
        <v>513</v>
      </c>
      <c r="E453" s="256"/>
      <c r="F453" s="92"/>
      <c r="G453" s="7"/>
      <c r="H453" s="7"/>
      <c r="I453" s="7"/>
      <c r="J453" s="7"/>
      <c r="K453" s="7"/>
      <c r="L453" s="7"/>
      <c r="M453" s="7"/>
      <c r="N453" s="7"/>
      <c r="O453" s="7"/>
      <c r="P453" s="7"/>
      <c r="Q453" s="7"/>
      <c r="R453" s="7"/>
    </row>
    <row r="454" spans="1:18" x14ac:dyDescent="0.25">
      <c r="A454" s="92"/>
      <c r="B454" s="92"/>
      <c r="C454" s="92"/>
      <c r="D454" s="144">
        <v>7331</v>
      </c>
      <c r="E454" s="92" t="s">
        <v>513</v>
      </c>
      <c r="F454" s="92">
        <v>4</v>
      </c>
      <c r="G454" s="7"/>
      <c r="H454" s="7"/>
      <c r="I454" s="7"/>
      <c r="J454" s="7"/>
      <c r="K454" s="7"/>
      <c r="L454" s="7"/>
      <c r="M454" s="7"/>
      <c r="N454" s="7"/>
      <c r="O454" s="7"/>
      <c r="P454" s="7"/>
      <c r="Q454" s="7"/>
      <c r="R454" s="7"/>
    </row>
    <row r="455" spans="1:18" ht="14.25" x14ac:dyDescent="0.2">
      <c r="A455" s="92"/>
      <c r="B455" s="92">
        <v>74</v>
      </c>
      <c r="C455" s="256" t="s">
        <v>514</v>
      </c>
      <c r="D455" s="256"/>
      <c r="E455" s="256"/>
      <c r="F455" s="92"/>
      <c r="G455" s="7"/>
      <c r="H455" s="7"/>
      <c r="I455" s="7"/>
      <c r="J455" s="7"/>
      <c r="K455" s="7"/>
      <c r="L455" s="7"/>
      <c r="M455" s="7"/>
      <c r="N455" s="7"/>
      <c r="O455" s="7"/>
      <c r="P455" s="7"/>
      <c r="Q455" s="7"/>
      <c r="R455" s="7"/>
    </row>
    <row r="456" spans="1:18" ht="14.25" x14ac:dyDescent="0.2">
      <c r="A456" s="92"/>
      <c r="B456" s="92"/>
      <c r="C456" s="92">
        <v>741</v>
      </c>
      <c r="D456" s="256" t="s">
        <v>514</v>
      </c>
      <c r="E456" s="256"/>
      <c r="F456" s="92"/>
      <c r="G456" s="7"/>
      <c r="H456" s="7"/>
      <c r="I456" s="7"/>
      <c r="J456" s="7"/>
      <c r="K456" s="7"/>
      <c r="L456" s="7"/>
      <c r="M456" s="7"/>
      <c r="N456" s="7"/>
      <c r="O456" s="7"/>
      <c r="P456" s="7"/>
      <c r="Q456" s="7"/>
      <c r="R456" s="7"/>
    </row>
    <row r="457" spans="1:18" x14ac:dyDescent="0.25">
      <c r="A457" s="92"/>
      <c r="B457" s="92"/>
      <c r="C457" s="92"/>
      <c r="D457" s="144">
        <v>7411</v>
      </c>
      <c r="E457" s="92" t="s">
        <v>514</v>
      </c>
      <c r="F457" s="92">
        <v>4</v>
      </c>
      <c r="G457" s="7"/>
      <c r="H457" s="7"/>
      <c r="I457" s="7"/>
      <c r="J457" s="7"/>
      <c r="K457" s="7"/>
      <c r="L457" s="7"/>
      <c r="M457" s="7"/>
      <c r="N457" s="7"/>
      <c r="O457" s="7"/>
      <c r="P457" s="7"/>
      <c r="Q457" s="7"/>
      <c r="R457" s="7"/>
    </row>
    <row r="458" spans="1:18" ht="14.25" x14ac:dyDescent="0.2">
      <c r="A458" s="256"/>
      <c r="B458" s="256"/>
      <c r="C458" s="256"/>
      <c r="D458" s="256"/>
      <c r="E458" s="256"/>
      <c r="F458" s="256"/>
      <c r="G458" s="7"/>
      <c r="H458" s="7"/>
      <c r="I458" s="7"/>
      <c r="J458" s="7"/>
      <c r="K458" s="7"/>
      <c r="L458" s="7"/>
      <c r="M458" s="7"/>
      <c r="N458" s="7"/>
      <c r="O458" s="7"/>
      <c r="P458" s="7"/>
      <c r="Q458" s="7"/>
      <c r="R458" s="7"/>
    </row>
    <row r="459" spans="1:18" ht="14.25" x14ac:dyDescent="0.2">
      <c r="A459" s="92">
        <v>8</v>
      </c>
      <c r="B459" s="256" t="s">
        <v>515</v>
      </c>
      <c r="C459" s="256"/>
      <c r="D459" s="256"/>
      <c r="E459" s="256"/>
      <c r="F459" s="92"/>
      <c r="G459" s="7"/>
      <c r="H459" s="7"/>
      <c r="I459" s="7"/>
      <c r="J459" s="7"/>
      <c r="K459" s="7"/>
      <c r="L459" s="7"/>
      <c r="M459" s="7"/>
      <c r="N459" s="7"/>
      <c r="O459" s="7"/>
      <c r="P459" s="7"/>
      <c r="Q459" s="7"/>
      <c r="R459" s="7"/>
    </row>
    <row r="460" spans="1:18" ht="14.25" x14ac:dyDescent="0.2">
      <c r="A460" s="92"/>
      <c r="B460" s="92">
        <v>81</v>
      </c>
      <c r="C460" s="256" t="s">
        <v>516</v>
      </c>
      <c r="D460" s="256"/>
      <c r="E460" s="256"/>
      <c r="F460" s="92"/>
      <c r="G460" s="7"/>
      <c r="H460" s="7"/>
      <c r="I460" s="7"/>
      <c r="J460" s="7"/>
      <c r="K460" s="7"/>
      <c r="L460" s="7"/>
      <c r="M460" s="7"/>
      <c r="N460" s="7"/>
      <c r="O460" s="7"/>
      <c r="P460" s="7"/>
      <c r="Q460" s="7"/>
      <c r="R460" s="7"/>
    </row>
    <row r="461" spans="1:18" ht="14.25" x14ac:dyDescent="0.2">
      <c r="A461" s="92"/>
      <c r="B461" s="92"/>
      <c r="C461" s="92">
        <v>811</v>
      </c>
      <c r="D461" s="256" t="s">
        <v>516</v>
      </c>
      <c r="E461" s="256"/>
      <c r="F461" s="92"/>
      <c r="G461" s="7"/>
      <c r="H461" s="7"/>
      <c r="I461" s="7"/>
      <c r="J461" s="7"/>
      <c r="K461" s="7"/>
      <c r="L461" s="7"/>
      <c r="M461" s="7"/>
      <c r="N461" s="7"/>
      <c r="O461" s="7"/>
      <c r="P461" s="7"/>
      <c r="Q461" s="7"/>
      <c r="R461" s="7"/>
    </row>
    <row r="462" spans="1:18" x14ac:dyDescent="0.25">
      <c r="A462" s="92"/>
      <c r="B462" s="92"/>
      <c r="C462" s="92"/>
      <c r="D462" s="144">
        <v>8111</v>
      </c>
      <c r="E462" s="92" t="s">
        <v>517</v>
      </c>
      <c r="F462" s="92">
        <v>5</v>
      </c>
      <c r="G462" s="7"/>
      <c r="H462" s="7"/>
      <c r="I462" s="7"/>
      <c r="J462" s="7"/>
      <c r="K462" s="7"/>
      <c r="L462" s="7"/>
      <c r="M462" s="7"/>
      <c r="N462" s="7"/>
      <c r="O462" s="7"/>
      <c r="P462" s="7"/>
      <c r="Q462" s="7"/>
      <c r="R462" s="7"/>
    </row>
    <row r="463" spans="1:18" x14ac:dyDescent="0.25">
      <c r="A463" s="92"/>
      <c r="B463" s="92"/>
      <c r="C463" s="92"/>
      <c r="D463" s="144">
        <v>8112</v>
      </c>
      <c r="E463" s="92" t="s">
        <v>518</v>
      </c>
      <c r="F463" s="92">
        <v>5</v>
      </c>
      <c r="G463" s="7"/>
      <c r="H463" s="7"/>
      <c r="I463" s="7"/>
      <c r="J463" s="7"/>
      <c r="K463" s="7"/>
      <c r="L463" s="7"/>
      <c r="M463" s="7"/>
      <c r="N463" s="7"/>
      <c r="O463" s="7"/>
      <c r="P463" s="7"/>
      <c r="Q463" s="7"/>
      <c r="R463" s="7"/>
    </row>
    <row r="464" spans="1:18" x14ac:dyDescent="0.25">
      <c r="A464" s="92"/>
      <c r="B464" s="92"/>
      <c r="C464" s="92"/>
      <c r="D464" s="144">
        <v>8113</v>
      </c>
      <c r="E464" s="92" t="s">
        <v>519</v>
      </c>
      <c r="F464" s="92">
        <v>5</v>
      </c>
      <c r="G464" s="7"/>
      <c r="H464" s="7"/>
      <c r="I464" s="7"/>
      <c r="J464" s="7"/>
      <c r="K464" s="7"/>
      <c r="L464" s="7"/>
      <c r="M464" s="7"/>
      <c r="N464" s="7"/>
      <c r="O464" s="7"/>
      <c r="P464" s="7"/>
      <c r="Q464" s="7"/>
      <c r="R464" s="7"/>
    </row>
    <row r="465" spans="1:18" x14ac:dyDescent="0.25">
      <c r="A465" s="92"/>
      <c r="B465" s="92"/>
      <c r="C465" s="92"/>
      <c r="D465" s="144">
        <v>8114</v>
      </c>
      <c r="E465" s="92" t="s">
        <v>520</v>
      </c>
      <c r="F465" s="92">
        <v>5</v>
      </c>
      <c r="G465" s="7"/>
      <c r="H465" s="7"/>
      <c r="I465" s="7"/>
      <c r="J465" s="7"/>
      <c r="K465" s="7"/>
      <c r="L465" s="7"/>
      <c r="M465" s="7"/>
      <c r="N465" s="7"/>
      <c r="O465" s="7"/>
      <c r="P465" s="7"/>
      <c r="Q465" s="7"/>
      <c r="R465" s="7"/>
    </row>
    <row r="466" spans="1:18" x14ac:dyDescent="0.25">
      <c r="A466" s="92"/>
      <c r="B466" s="92"/>
      <c r="C466" s="92"/>
      <c r="D466" s="144">
        <v>8115</v>
      </c>
      <c r="E466" s="92" t="s">
        <v>521</v>
      </c>
      <c r="F466" s="92">
        <v>5</v>
      </c>
      <c r="G466" s="7"/>
      <c r="H466" s="7"/>
      <c r="I466" s="7"/>
      <c r="J466" s="7"/>
      <c r="K466" s="7"/>
      <c r="L466" s="7"/>
      <c r="M466" s="7"/>
      <c r="N466" s="7"/>
      <c r="O466" s="7"/>
      <c r="P466" s="7"/>
      <c r="Q466" s="7"/>
      <c r="R466" s="7"/>
    </row>
    <row r="467" spans="1:18" x14ac:dyDescent="0.25">
      <c r="A467" s="92"/>
      <c r="B467" s="92"/>
      <c r="C467" s="92"/>
      <c r="D467" s="144">
        <v>8116</v>
      </c>
      <c r="E467" s="92" t="s">
        <v>522</v>
      </c>
      <c r="F467" s="92">
        <v>5</v>
      </c>
      <c r="G467" s="7"/>
      <c r="H467" s="7"/>
      <c r="I467" s="7"/>
      <c r="J467" s="7"/>
      <c r="K467" s="7"/>
      <c r="L467" s="7"/>
      <c r="M467" s="7"/>
      <c r="N467" s="7"/>
      <c r="O467" s="7"/>
      <c r="P467" s="7"/>
      <c r="Q467" s="7"/>
      <c r="R467" s="7"/>
    </row>
    <row r="468" spans="1:18" ht="14.25" x14ac:dyDescent="0.2">
      <c r="A468" s="92"/>
      <c r="B468" s="92">
        <v>82</v>
      </c>
      <c r="C468" s="256" t="s">
        <v>523</v>
      </c>
      <c r="D468" s="256"/>
      <c r="E468" s="256"/>
      <c r="F468" s="92"/>
      <c r="G468" s="7"/>
      <c r="H468" s="7"/>
      <c r="I468" s="7"/>
      <c r="J468" s="7"/>
      <c r="K468" s="7"/>
      <c r="L468" s="7"/>
      <c r="M468" s="7"/>
      <c r="N468" s="7"/>
      <c r="O468" s="7"/>
      <c r="P468" s="7"/>
      <c r="Q468" s="7"/>
      <c r="R468" s="7"/>
    </row>
    <row r="469" spans="1:18" ht="14.25" x14ac:dyDescent="0.2">
      <c r="A469" s="92"/>
      <c r="B469" s="92"/>
      <c r="C469" s="92">
        <v>821</v>
      </c>
      <c r="D469" s="256" t="s">
        <v>523</v>
      </c>
      <c r="E469" s="256"/>
      <c r="F469" s="92"/>
      <c r="G469" s="7"/>
      <c r="H469" s="7"/>
      <c r="I469" s="7"/>
      <c r="J469" s="7"/>
      <c r="K469" s="7"/>
      <c r="L469" s="7"/>
      <c r="M469" s="7"/>
      <c r="N469" s="7"/>
      <c r="O469" s="7"/>
      <c r="P469" s="7"/>
      <c r="Q469" s="7"/>
      <c r="R469" s="7"/>
    </row>
    <row r="470" spans="1:18" x14ac:dyDescent="0.25">
      <c r="A470" s="92"/>
      <c r="B470" s="92"/>
      <c r="C470" s="92"/>
      <c r="D470" s="144">
        <v>8211</v>
      </c>
      <c r="E470" s="92" t="s">
        <v>524</v>
      </c>
      <c r="F470" s="92">
        <v>5</v>
      </c>
      <c r="G470" s="7"/>
      <c r="H470" s="7"/>
      <c r="I470" s="7"/>
      <c r="J470" s="7"/>
      <c r="K470" s="7"/>
      <c r="L470" s="7"/>
      <c r="M470" s="7"/>
      <c r="N470" s="7"/>
      <c r="O470" s="7"/>
      <c r="P470" s="7"/>
      <c r="Q470" s="7"/>
      <c r="R470" s="7"/>
    </row>
    <row r="471" spans="1:18" x14ac:dyDescent="0.25">
      <c r="A471" s="92"/>
      <c r="B471" s="92"/>
      <c r="C471" s="92"/>
      <c r="D471" s="144">
        <v>8212</v>
      </c>
      <c r="E471" s="92" t="s">
        <v>525</v>
      </c>
      <c r="F471" s="92">
        <v>5</v>
      </c>
      <c r="G471" s="7"/>
      <c r="H471" s="7"/>
      <c r="I471" s="7"/>
      <c r="J471" s="7"/>
      <c r="K471" s="7"/>
      <c r="L471" s="7"/>
      <c r="M471" s="7"/>
      <c r="N471" s="7"/>
      <c r="O471" s="7"/>
      <c r="P471" s="7"/>
      <c r="Q471" s="7"/>
      <c r="R471" s="7"/>
    </row>
    <row r="472" spans="1:18" x14ac:dyDescent="0.25">
      <c r="A472" s="92"/>
      <c r="B472" s="92"/>
      <c r="C472" s="92"/>
      <c r="D472" s="144">
        <v>8213</v>
      </c>
      <c r="E472" s="92" t="s">
        <v>526</v>
      </c>
      <c r="F472" s="92">
        <v>4</v>
      </c>
      <c r="G472" s="7"/>
      <c r="H472" s="7"/>
      <c r="I472" s="7"/>
      <c r="J472" s="7"/>
      <c r="K472" s="7"/>
      <c r="L472" s="7"/>
      <c r="M472" s="7"/>
      <c r="N472" s="7"/>
      <c r="O472" s="7"/>
      <c r="P472" s="7"/>
      <c r="Q472" s="7"/>
      <c r="R472" s="7"/>
    </row>
    <row r="473" spans="1:18" x14ac:dyDescent="0.25">
      <c r="A473" s="92"/>
      <c r="B473" s="92"/>
      <c r="C473" s="92"/>
      <c r="D473" s="144">
        <v>8214</v>
      </c>
      <c r="E473" s="92" t="s">
        <v>527</v>
      </c>
      <c r="F473" s="92">
        <v>4</v>
      </c>
      <c r="G473" s="7"/>
      <c r="H473" s="7"/>
      <c r="I473" s="7"/>
      <c r="J473" s="7"/>
      <c r="K473" s="7"/>
      <c r="L473" s="7"/>
      <c r="M473" s="7"/>
      <c r="N473" s="7"/>
      <c r="O473" s="7"/>
      <c r="P473" s="7"/>
      <c r="Q473" s="7"/>
      <c r="R473" s="7"/>
    </row>
    <row r="474" spans="1:18" x14ac:dyDescent="0.25">
      <c r="A474" s="92"/>
      <c r="B474" s="92"/>
      <c r="C474" s="92"/>
      <c r="D474" s="144">
        <v>8215</v>
      </c>
      <c r="E474" s="92" t="s">
        <v>528</v>
      </c>
      <c r="F474" s="92">
        <v>5</v>
      </c>
      <c r="G474" s="7"/>
      <c r="H474" s="7"/>
      <c r="I474" s="7"/>
      <c r="J474" s="7"/>
      <c r="K474" s="7"/>
      <c r="L474" s="7"/>
      <c r="M474" s="7"/>
      <c r="N474" s="7"/>
      <c r="O474" s="7"/>
      <c r="P474" s="7"/>
      <c r="Q474" s="7"/>
      <c r="R474" s="7"/>
    </row>
    <row r="475" spans="1:18" x14ac:dyDescent="0.25">
      <c r="A475" s="92"/>
      <c r="B475" s="92"/>
      <c r="C475" s="92"/>
      <c r="D475" s="144">
        <v>8216</v>
      </c>
      <c r="E475" s="92" t="s">
        <v>529</v>
      </c>
      <c r="F475" s="92">
        <v>4</v>
      </c>
      <c r="G475" s="7"/>
      <c r="H475" s="7"/>
      <c r="I475" s="7"/>
      <c r="J475" s="7"/>
      <c r="K475" s="7"/>
      <c r="L475" s="7"/>
      <c r="M475" s="7"/>
      <c r="N475" s="7"/>
      <c r="O475" s="7"/>
      <c r="P475" s="7"/>
      <c r="Q475" s="7"/>
      <c r="R475" s="7"/>
    </row>
    <row r="476" spans="1:18" x14ac:dyDescent="0.25">
      <c r="A476" s="92"/>
      <c r="B476" s="92"/>
      <c r="C476" s="92"/>
      <c r="D476" s="144">
        <v>8217</v>
      </c>
      <c r="E476" s="92" t="s">
        <v>530</v>
      </c>
      <c r="F476" s="92">
        <v>4</v>
      </c>
      <c r="G476" s="7"/>
      <c r="H476" s="7"/>
      <c r="I476" s="7"/>
      <c r="J476" s="7"/>
      <c r="K476" s="7"/>
      <c r="L476" s="7"/>
      <c r="M476" s="7"/>
      <c r="N476" s="7"/>
      <c r="O476" s="7"/>
      <c r="P476" s="7"/>
      <c r="Q476" s="7"/>
      <c r="R476" s="7"/>
    </row>
    <row r="477" spans="1:18" x14ac:dyDescent="0.25">
      <c r="A477" s="92"/>
      <c r="B477" s="92"/>
      <c r="C477" s="92"/>
      <c r="D477" s="144">
        <v>8219</v>
      </c>
      <c r="E477" s="92" t="s">
        <v>531</v>
      </c>
      <c r="F477" s="92">
        <v>5</v>
      </c>
      <c r="G477" s="7"/>
      <c r="H477" s="7"/>
      <c r="I477" s="7"/>
      <c r="J477" s="7"/>
      <c r="K477" s="7"/>
      <c r="L477" s="7"/>
      <c r="M477" s="7"/>
      <c r="N477" s="7"/>
      <c r="O477" s="7"/>
      <c r="P477" s="7"/>
      <c r="Q477" s="7"/>
      <c r="R477" s="7"/>
    </row>
    <row r="478" spans="1:18" ht="14.25" x14ac:dyDescent="0.2">
      <c r="A478" s="92"/>
      <c r="B478" s="92">
        <v>83</v>
      </c>
      <c r="C478" s="256" t="s">
        <v>532</v>
      </c>
      <c r="D478" s="256"/>
      <c r="E478" s="256"/>
      <c r="F478" s="92"/>
      <c r="G478" s="7"/>
      <c r="H478" s="7"/>
      <c r="I478" s="7"/>
      <c r="J478" s="7"/>
      <c r="K478" s="7"/>
      <c r="L478" s="7"/>
      <c r="M478" s="7"/>
      <c r="N478" s="7"/>
      <c r="O478" s="7"/>
      <c r="P478" s="7"/>
      <c r="Q478" s="7"/>
      <c r="R478" s="7"/>
    </row>
    <row r="479" spans="1:18" ht="14.25" x14ac:dyDescent="0.2">
      <c r="A479" s="92"/>
      <c r="B479" s="92"/>
      <c r="C479" s="92">
        <v>831</v>
      </c>
      <c r="D479" s="256" t="s">
        <v>533</v>
      </c>
      <c r="E479" s="256"/>
      <c r="F479" s="92"/>
      <c r="G479" s="7"/>
      <c r="H479" s="7"/>
      <c r="I479" s="7"/>
      <c r="J479" s="7"/>
      <c r="K479" s="7"/>
      <c r="L479" s="7"/>
      <c r="M479" s="7"/>
      <c r="N479" s="7"/>
      <c r="O479" s="7"/>
      <c r="P479" s="7"/>
      <c r="Q479" s="7"/>
      <c r="R479" s="7"/>
    </row>
    <row r="480" spans="1:18" x14ac:dyDescent="0.25">
      <c r="A480" s="92"/>
      <c r="B480" s="92"/>
      <c r="C480" s="92"/>
      <c r="D480" s="144">
        <v>8311</v>
      </c>
      <c r="E480" s="92" t="s">
        <v>534</v>
      </c>
      <c r="F480" s="92">
        <v>5</v>
      </c>
      <c r="G480" s="7"/>
      <c r="H480" s="7"/>
      <c r="I480" s="7"/>
      <c r="J480" s="7"/>
      <c r="K480" s="7"/>
      <c r="L480" s="7"/>
      <c r="M480" s="7"/>
      <c r="N480" s="7"/>
      <c r="O480" s="7"/>
      <c r="P480" s="7"/>
      <c r="Q480" s="7"/>
      <c r="R480" s="7"/>
    </row>
    <row r="481" spans="1:18" x14ac:dyDescent="0.25">
      <c r="A481" s="92"/>
      <c r="B481" s="92"/>
      <c r="C481" s="92"/>
      <c r="D481" s="144">
        <v>8312</v>
      </c>
      <c r="E481" s="92" t="s">
        <v>535</v>
      </c>
      <c r="F481" s="92">
        <v>4</v>
      </c>
      <c r="G481" s="7"/>
      <c r="H481" s="7"/>
      <c r="I481" s="7"/>
      <c r="J481" s="7"/>
      <c r="K481" s="7"/>
      <c r="L481" s="7"/>
      <c r="M481" s="7"/>
      <c r="N481" s="7"/>
      <c r="O481" s="7"/>
      <c r="P481" s="7"/>
      <c r="Q481" s="7"/>
      <c r="R481" s="7"/>
    </row>
    <row r="482" spans="1:18" x14ac:dyDescent="0.25">
      <c r="A482" s="92"/>
      <c r="B482" s="92"/>
      <c r="C482" s="92"/>
      <c r="D482" s="144">
        <v>8313</v>
      </c>
      <c r="E482" s="92" t="s">
        <v>536</v>
      </c>
      <c r="F482" s="92">
        <v>5</v>
      </c>
      <c r="G482" s="7"/>
      <c r="H482" s="7"/>
      <c r="I482" s="7"/>
      <c r="J482" s="7"/>
      <c r="K482" s="7"/>
      <c r="L482" s="7"/>
      <c r="M482" s="7"/>
      <c r="N482" s="7"/>
      <c r="O482" s="7"/>
      <c r="P482" s="7"/>
      <c r="Q482" s="7"/>
      <c r="R482" s="7"/>
    </row>
    <row r="483" spans="1:18" ht="14.25" x14ac:dyDescent="0.2">
      <c r="A483" s="92"/>
      <c r="B483" s="92"/>
      <c r="C483" s="92">
        <v>832</v>
      </c>
      <c r="D483" s="256" t="s">
        <v>537</v>
      </c>
      <c r="E483" s="256"/>
      <c r="F483" s="92"/>
      <c r="G483" s="7"/>
      <c r="H483" s="7"/>
      <c r="I483" s="7"/>
      <c r="J483" s="7"/>
      <c r="K483" s="7"/>
      <c r="L483" s="7"/>
      <c r="M483" s="7"/>
      <c r="N483" s="7"/>
      <c r="O483" s="7"/>
      <c r="P483" s="7"/>
      <c r="Q483" s="7"/>
      <c r="R483" s="7"/>
    </row>
    <row r="484" spans="1:18" x14ac:dyDescent="0.25">
      <c r="A484" s="92"/>
      <c r="B484" s="92"/>
      <c r="C484" s="92"/>
      <c r="D484" s="144">
        <v>8321</v>
      </c>
      <c r="E484" s="92" t="s">
        <v>538</v>
      </c>
      <c r="F484" s="92">
        <v>5</v>
      </c>
      <c r="G484" s="7"/>
      <c r="H484" s="7"/>
      <c r="I484" s="7"/>
      <c r="J484" s="7"/>
      <c r="K484" s="7"/>
      <c r="L484" s="7"/>
      <c r="M484" s="7"/>
      <c r="N484" s="7"/>
      <c r="O484" s="7"/>
      <c r="P484" s="7"/>
      <c r="Q484" s="7"/>
      <c r="R484" s="7"/>
    </row>
    <row r="485" spans="1:18" x14ac:dyDescent="0.25">
      <c r="A485" s="92"/>
      <c r="B485" s="92"/>
      <c r="C485" s="92"/>
      <c r="D485" s="144">
        <v>8322</v>
      </c>
      <c r="E485" s="92" t="s">
        <v>539</v>
      </c>
      <c r="F485" s="92">
        <v>5</v>
      </c>
      <c r="G485" s="7"/>
      <c r="H485" s="7"/>
      <c r="I485" s="7"/>
      <c r="J485" s="7"/>
      <c r="K485" s="7"/>
      <c r="L485" s="7"/>
      <c r="M485" s="7"/>
      <c r="N485" s="7"/>
      <c r="O485" s="7"/>
      <c r="P485" s="7"/>
      <c r="Q485" s="7"/>
      <c r="R485" s="7"/>
    </row>
    <row r="486" spans="1:18" ht="14.25" x14ac:dyDescent="0.2">
      <c r="A486" s="92"/>
      <c r="B486" s="92"/>
      <c r="C486" s="92">
        <v>839</v>
      </c>
      <c r="D486" s="256" t="s">
        <v>540</v>
      </c>
      <c r="E486" s="256"/>
      <c r="F486" s="92"/>
      <c r="G486" s="7"/>
      <c r="H486" s="7"/>
      <c r="I486" s="7"/>
      <c r="J486" s="7"/>
      <c r="K486" s="7"/>
      <c r="L486" s="7"/>
      <c r="M486" s="7"/>
      <c r="N486" s="7"/>
      <c r="O486" s="7"/>
      <c r="P486" s="7"/>
      <c r="Q486" s="7"/>
      <c r="R486" s="7"/>
    </row>
    <row r="487" spans="1:18" x14ac:dyDescent="0.25">
      <c r="A487" s="92"/>
      <c r="B487" s="92"/>
      <c r="C487" s="92"/>
      <c r="D487" s="144">
        <v>8391</v>
      </c>
      <c r="E487" s="92" t="s">
        <v>541</v>
      </c>
      <c r="F487" s="92">
        <v>5</v>
      </c>
      <c r="G487" s="7"/>
      <c r="H487" s="7"/>
      <c r="I487" s="7"/>
      <c r="J487" s="7"/>
      <c r="K487" s="7"/>
      <c r="L487" s="7"/>
      <c r="M487" s="7"/>
      <c r="N487" s="7"/>
      <c r="O487" s="7"/>
      <c r="P487" s="7"/>
      <c r="Q487" s="7"/>
      <c r="R487" s="7"/>
    </row>
    <row r="488" spans="1:18" x14ac:dyDescent="0.25">
      <c r="A488" s="92"/>
      <c r="B488" s="92"/>
      <c r="C488" s="92"/>
      <c r="D488" s="144">
        <v>8392</v>
      </c>
      <c r="E488" s="92" t="s">
        <v>542</v>
      </c>
      <c r="F488" s="92">
        <v>5</v>
      </c>
      <c r="G488" s="7"/>
      <c r="H488" s="7"/>
      <c r="I488" s="7"/>
      <c r="J488" s="7"/>
      <c r="K488" s="7"/>
      <c r="L488" s="7"/>
      <c r="M488" s="7"/>
      <c r="N488" s="7"/>
      <c r="O488" s="7"/>
      <c r="P488" s="7"/>
      <c r="Q488" s="7"/>
      <c r="R488" s="7"/>
    </row>
    <row r="489" spans="1:18" x14ac:dyDescent="0.25">
      <c r="A489" s="92"/>
      <c r="B489" s="92"/>
      <c r="C489" s="92"/>
      <c r="D489" s="144">
        <v>8393</v>
      </c>
      <c r="E489" s="92" t="s">
        <v>543</v>
      </c>
      <c r="F489" s="92">
        <v>4</v>
      </c>
      <c r="G489" s="7"/>
      <c r="H489" s="7"/>
      <c r="I489" s="7"/>
      <c r="J489" s="7"/>
      <c r="K489" s="7"/>
      <c r="L489" s="7"/>
      <c r="M489" s="7"/>
      <c r="N489" s="7"/>
      <c r="O489" s="7"/>
      <c r="P489" s="7"/>
      <c r="Q489" s="7"/>
      <c r="R489" s="7"/>
    </row>
    <row r="490" spans="1:18" x14ac:dyDescent="0.25">
      <c r="A490" s="92"/>
      <c r="B490" s="92"/>
      <c r="C490" s="92"/>
      <c r="D490" s="144">
        <v>8394</v>
      </c>
      <c r="E490" s="92" t="s">
        <v>544</v>
      </c>
      <c r="F490" s="92">
        <v>5</v>
      </c>
      <c r="G490" s="7"/>
      <c r="H490" s="7"/>
      <c r="I490" s="7"/>
      <c r="J490" s="7"/>
      <c r="K490" s="7"/>
      <c r="L490" s="7"/>
      <c r="M490" s="7"/>
      <c r="N490" s="7"/>
      <c r="O490" s="7"/>
      <c r="P490" s="7"/>
      <c r="Q490" s="7"/>
      <c r="R490" s="7"/>
    </row>
    <row r="491" spans="1:18" x14ac:dyDescent="0.25">
      <c r="A491" s="92"/>
      <c r="B491" s="92"/>
      <c r="C491" s="92"/>
      <c r="D491" s="144">
        <v>8399</v>
      </c>
      <c r="E491" s="92" t="s">
        <v>545</v>
      </c>
      <c r="F491" s="92">
        <v>5</v>
      </c>
      <c r="G491" s="7"/>
      <c r="H491" s="7"/>
      <c r="I491" s="7"/>
      <c r="J491" s="7"/>
      <c r="K491" s="7"/>
      <c r="L491" s="7"/>
      <c r="M491" s="7"/>
      <c r="N491" s="7"/>
      <c r="O491" s="7"/>
      <c r="P491" s="7"/>
      <c r="Q491" s="7"/>
      <c r="R491" s="7"/>
    </row>
    <row r="492" spans="1:18" ht="14.25" x14ac:dyDescent="0.2">
      <c r="A492" s="92"/>
      <c r="B492" s="92">
        <v>84</v>
      </c>
      <c r="C492" s="256" t="s">
        <v>546</v>
      </c>
      <c r="D492" s="256"/>
      <c r="E492" s="256"/>
      <c r="F492" s="92"/>
      <c r="G492" s="7"/>
      <c r="H492" s="7"/>
      <c r="I492" s="7"/>
      <c r="J492" s="7"/>
      <c r="K492" s="7"/>
      <c r="L492" s="7"/>
      <c r="M492" s="7"/>
      <c r="N492" s="7"/>
      <c r="O492" s="7"/>
      <c r="P492" s="7"/>
      <c r="Q492" s="7"/>
      <c r="R492" s="7"/>
    </row>
    <row r="493" spans="1:18" ht="14.25" x14ac:dyDescent="0.2">
      <c r="A493" s="92"/>
      <c r="B493" s="92"/>
      <c r="C493" s="92">
        <v>841</v>
      </c>
      <c r="D493" s="256" t="s">
        <v>546</v>
      </c>
      <c r="E493" s="256"/>
      <c r="F493" s="92"/>
      <c r="G493" s="7"/>
      <c r="H493" s="7"/>
      <c r="I493" s="7"/>
      <c r="J493" s="7"/>
      <c r="K493" s="7"/>
      <c r="L493" s="7"/>
      <c r="M493" s="7"/>
      <c r="N493" s="7"/>
      <c r="O493" s="7"/>
      <c r="P493" s="7"/>
      <c r="Q493" s="7"/>
      <c r="R493" s="7"/>
    </row>
    <row r="494" spans="1:18" x14ac:dyDescent="0.25">
      <c r="A494" s="92"/>
      <c r="B494" s="92"/>
      <c r="C494" s="92"/>
      <c r="D494" s="144">
        <v>8411</v>
      </c>
      <c r="E494" s="92" t="s">
        <v>547</v>
      </c>
      <c r="F494" s="92">
        <v>5</v>
      </c>
      <c r="G494" s="7"/>
      <c r="H494" s="7"/>
      <c r="I494" s="7"/>
      <c r="J494" s="7"/>
      <c r="K494" s="7"/>
      <c r="L494" s="7"/>
      <c r="M494" s="7"/>
      <c r="N494" s="7"/>
      <c r="O494" s="7"/>
      <c r="P494" s="7"/>
      <c r="Q494" s="7"/>
      <c r="R494" s="7"/>
    </row>
    <row r="495" spans="1:18" x14ac:dyDescent="0.25">
      <c r="A495" s="92"/>
      <c r="B495" s="92"/>
      <c r="C495" s="92"/>
      <c r="D495" s="144">
        <v>8412</v>
      </c>
      <c r="E495" s="92" t="s">
        <v>548</v>
      </c>
      <c r="F495" s="92">
        <v>5</v>
      </c>
      <c r="G495" s="7"/>
      <c r="H495" s="7"/>
      <c r="I495" s="7"/>
      <c r="J495" s="7"/>
      <c r="K495" s="7"/>
      <c r="L495" s="7"/>
      <c r="M495" s="7"/>
      <c r="N495" s="7"/>
      <c r="O495" s="7"/>
      <c r="P495" s="7"/>
      <c r="Q495" s="7"/>
      <c r="R495" s="7"/>
    </row>
    <row r="496" spans="1:18" x14ac:dyDescent="0.25">
      <c r="A496" s="92"/>
      <c r="B496" s="92"/>
      <c r="C496" s="92"/>
      <c r="D496" s="144">
        <v>8413</v>
      </c>
      <c r="E496" s="92" t="s">
        <v>549</v>
      </c>
      <c r="F496" s="92">
        <v>4</v>
      </c>
      <c r="G496" s="7"/>
      <c r="H496" s="7"/>
      <c r="I496" s="7"/>
      <c r="J496" s="7"/>
      <c r="K496" s="7"/>
      <c r="L496" s="7"/>
      <c r="M496" s="7"/>
      <c r="N496" s="7"/>
      <c r="O496" s="7"/>
      <c r="P496" s="7"/>
      <c r="Q496" s="7"/>
      <c r="R496" s="7"/>
    </row>
    <row r="497" spans="1:18" x14ac:dyDescent="0.25">
      <c r="A497" s="92"/>
      <c r="B497" s="92"/>
      <c r="C497" s="92"/>
      <c r="D497" s="144">
        <v>8414</v>
      </c>
      <c r="E497" s="92" t="s">
        <v>550</v>
      </c>
      <c r="F497" s="92">
        <v>5</v>
      </c>
      <c r="G497" s="7"/>
      <c r="H497" s="7"/>
      <c r="I497" s="7"/>
      <c r="J497" s="7"/>
      <c r="K497" s="7"/>
      <c r="L497" s="7"/>
      <c r="M497" s="7"/>
      <c r="N497" s="7"/>
      <c r="O497" s="7"/>
      <c r="P497" s="7"/>
      <c r="Q497" s="7"/>
      <c r="R497" s="7"/>
    </row>
    <row r="498" spans="1:18" x14ac:dyDescent="0.25">
      <c r="A498" s="92"/>
      <c r="B498" s="92"/>
      <c r="C498" s="92"/>
      <c r="D498" s="144">
        <v>8415</v>
      </c>
      <c r="E498" s="92" t="s">
        <v>551</v>
      </c>
      <c r="F498" s="92">
        <v>5</v>
      </c>
      <c r="G498" s="7"/>
      <c r="H498" s="7"/>
      <c r="I498" s="7"/>
      <c r="J498" s="7"/>
      <c r="K498" s="7"/>
      <c r="L498" s="7"/>
      <c r="M498" s="7"/>
      <c r="N498" s="7"/>
      <c r="O498" s="7"/>
      <c r="P498" s="7"/>
      <c r="Q498" s="7"/>
      <c r="R498" s="7"/>
    </row>
    <row r="499" spans="1:18" x14ac:dyDescent="0.25">
      <c r="A499" s="92"/>
      <c r="B499" s="92"/>
      <c r="C499" s="92"/>
      <c r="D499" s="144">
        <v>8416</v>
      </c>
      <c r="E499" s="92" t="s">
        <v>552</v>
      </c>
      <c r="F499" s="92">
        <v>5</v>
      </c>
      <c r="G499" s="7"/>
      <c r="H499" s="7"/>
      <c r="I499" s="7"/>
      <c r="J499" s="7"/>
      <c r="K499" s="7"/>
      <c r="L499" s="7"/>
      <c r="M499" s="7"/>
      <c r="N499" s="7"/>
      <c r="O499" s="7"/>
      <c r="P499" s="7"/>
      <c r="Q499" s="7"/>
      <c r="R499" s="7"/>
    </row>
    <row r="500" spans="1:18" x14ac:dyDescent="0.25">
      <c r="A500" s="92"/>
      <c r="B500" s="92"/>
      <c r="C500" s="92"/>
      <c r="D500" s="144">
        <v>8419</v>
      </c>
      <c r="E500" s="92" t="s">
        <v>553</v>
      </c>
      <c r="F500" s="92" t="s">
        <v>554</v>
      </c>
      <c r="G500" s="7"/>
      <c r="H500" s="7"/>
      <c r="I500" s="7"/>
      <c r="J500" s="7"/>
      <c r="K500" s="7"/>
      <c r="L500" s="7"/>
      <c r="M500" s="7"/>
      <c r="N500" s="7"/>
      <c r="O500" s="7"/>
      <c r="P500" s="7"/>
      <c r="Q500" s="7"/>
      <c r="R500" s="7"/>
    </row>
    <row r="501" spans="1:18" ht="14.25" x14ac:dyDescent="0.2">
      <c r="A501" s="92"/>
      <c r="B501" s="92">
        <v>85</v>
      </c>
      <c r="C501" s="256" t="s">
        <v>555</v>
      </c>
      <c r="D501" s="256"/>
      <c r="E501" s="256"/>
      <c r="F501" s="92"/>
      <c r="G501" s="7"/>
      <c r="H501" s="7"/>
      <c r="I501" s="7"/>
      <c r="J501" s="7"/>
      <c r="K501" s="7"/>
      <c r="L501" s="7"/>
      <c r="M501" s="7"/>
      <c r="N501" s="7"/>
      <c r="O501" s="7"/>
      <c r="P501" s="7"/>
      <c r="Q501" s="7"/>
      <c r="R501" s="7"/>
    </row>
    <row r="502" spans="1:18" ht="14.25" x14ac:dyDescent="0.2">
      <c r="A502" s="92"/>
      <c r="B502" s="92"/>
      <c r="C502" s="92">
        <v>851</v>
      </c>
      <c r="D502" s="256" t="s">
        <v>555</v>
      </c>
      <c r="E502" s="256"/>
      <c r="F502" s="92"/>
      <c r="G502" s="7"/>
      <c r="H502" s="7"/>
      <c r="I502" s="7"/>
      <c r="J502" s="7"/>
      <c r="K502" s="7"/>
      <c r="L502" s="7"/>
      <c r="M502" s="7"/>
      <c r="N502" s="7"/>
      <c r="O502" s="7"/>
      <c r="P502" s="7"/>
      <c r="Q502" s="7"/>
      <c r="R502" s="7"/>
    </row>
    <row r="503" spans="1:18" x14ac:dyDescent="0.25">
      <c r="A503" s="92"/>
      <c r="B503" s="92"/>
      <c r="C503" s="92"/>
      <c r="D503" s="144">
        <v>8511</v>
      </c>
      <c r="E503" s="92" t="s">
        <v>556</v>
      </c>
      <c r="F503" s="92">
        <v>5</v>
      </c>
      <c r="G503" s="7"/>
      <c r="H503" s="7"/>
      <c r="I503" s="7"/>
      <c r="J503" s="7"/>
      <c r="K503" s="7"/>
      <c r="L503" s="7"/>
      <c r="M503" s="7"/>
      <c r="N503" s="7"/>
      <c r="O503" s="7"/>
      <c r="P503" s="7"/>
      <c r="Q503" s="7"/>
      <c r="R503" s="7"/>
    </row>
    <row r="504" spans="1:18" x14ac:dyDescent="0.25">
      <c r="A504" s="92"/>
      <c r="B504" s="92"/>
      <c r="C504" s="92"/>
      <c r="D504" s="144">
        <v>8512</v>
      </c>
      <c r="E504" s="92" t="s">
        <v>557</v>
      </c>
      <c r="F504" s="92">
        <v>5</v>
      </c>
      <c r="G504" s="7"/>
      <c r="H504" s="7"/>
      <c r="I504" s="7"/>
      <c r="J504" s="7"/>
      <c r="K504" s="7"/>
      <c r="L504" s="7"/>
      <c r="M504" s="7"/>
      <c r="N504" s="7"/>
      <c r="O504" s="7"/>
      <c r="P504" s="7"/>
      <c r="Q504" s="7"/>
      <c r="R504" s="7"/>
    </row>
    <row r="505" spans="1:18" x14ac:dyDescent="0.25">
      <c r="A505" s="92"/>
      <c r="B505" s="92"/>
      <c r="C505" s="92"/>
      <c r="D505" s="144">
        <v>8513</v>
      </c>
      <c r="E505" s="92" t="s">
        <v>558</v>
      </c>
      <c r="F505" s="92">
        <v>5</v>
      </c>
      <c r="G505" s="7"/>
      <c r="H505" s="7"/>
      <c r="I505" s="7"/>
      <c r="J505" s="7"/>
      <c r="K505" s="7"/>
      <c r="L505" s="7"/>
      <c r="M505" s="7"/>
      <c r="N505" s="7"/>
      <c r="O505" s="7"/>
      <c r="P505" s="7"/>
      <c r="Q505" s="7"/>
      <c r="R505" s="7"/>
    </row>
    <row r="506" spans="1:18" ht="14.25" x14ac:dyDescent="0.2">
      <c r="A506" s="92"/>
      <c r="B506" s="92">
        <v>89</v>
      </c>
      <c r="C506" s="256" t="s">
        <v>559</v>
      </c>
      <c r="D506" s="256"/>
      <c r="E506" s="256"/>
      <c r="F506" s="92"/>
      <c r="G506" s="7"/>
      <c r="H506" s="7"/>
      <c r="I506" s="7"/>
      <c r="J506" s="7"/>
      <c r="K506" s="7"/>
      <c r="L506" s="7"/>
      <c r="M506" s="7"/>
      <c r="N506" s="7"/>
      <c r="O506" s="7"/>
      <c r="P506" s="7"/>
      <c r="Q506" s="7"/>
      <c r="R506" s="7"/>
    </row>
    <row r="507" spans="1:18" ht="14.25" x14ac:dyDescent="0.2">
      <c r="A507" s="92"/>
      <c r="B507" s="92"/>
      <c r="C507" s="92">
        <v>891</v>
      </c>
      <c r="D507" s="256" t="s">
        <v>560</v>
      </c>
      <c r="E507" s="256"/>
      <c r="F507" s="92"/>
      <c r="G507" s="7"/>
      <c r="H507" s="7"/>
      <c r="I507" s="7"/>
      <c r="J507" s="7"/>
      <c r="K507" s="7"/>
      <c r="L507" s="7"/>
      <c r="M507" s="7"/>
      <c r="N507" s="7"/>
      <c r="O507" s="7"/>
      <c r="P507" s="7"/>
      <c r="Q507" s="7"/>
      <c r="R507" s="7"/>
    </row>
    <row r="508" spans="1:18" x14ac:dyDescent="0.25">
      <c r="A508" s="92"/>
      <c r="B508" s="92"/>
      <c r="C508" s="92"/>
      <c r="D508" s="144">
        <v>8911</v>
      </c>
      <c r="E508" s="92" t="s">
        <v>561</v>
      </c>
      <c r="F508" s="92">
        <v>5</v>
      </c>
      <c r="G508" s="7"/>
      <c r="H508" s="7"/>
      <c r="I508" s="7"/>
      <c r="J508" s="7"/>
      <c r="K508" s="7"/>
      <c r="L508" s="7"/>
      <c r="M508" s="7"/>
      <c r="N508" s="7"/>
      <c r="O508" s="7"/>
      <c r="P508" s="7"/>
      <c r="Q508" s="7"/>
      <c r="R508" s="7"/>
    </row>
    <row r="509" spans="1:18" x14ac:dyDescent="0.25">
      <c r="A509" s="92"/>
      <c r="B509" s="92"/>
      <c r="C509" s="92"/>
      <c r="D509" s="144">
        <v>8912</v>
      </c>
      <c r="E509" s="92" t="s">
        <v>562</v>
      </c>
      <c r="F509" s="92">
        <v>5</v>
      </c>
      <c r="G509" s="7"/>
      <c r="H509" s="7"/>
      <c r="I509" s="7"/>
      <c r="J509" s="7"/>
      <c r="K509" s="7"/>
      <c r="L509" s="7"/>
      <c r="M509" s="7"/>
      <c r="N509" s="7"/>
      <c r="O509" s="7"/>
      <c r="P509" s="7"/>
      <c r="Q509" s="7"/>
      <c r="R509" s="7"/>
    </row>
    <row r="510" spans="1:18" ht="14.25" x14ac:dyDescent="0.2">
      <c r="A510" s="92"/>
      <c r="B510" s="92"/>
      <c r="C510" s="92">
        <v>899</v>
      </c>
      <c r="D510" s="256" t="s">
        <v>563</v>
      </c>
      <c r="E510" s="256"/>
      <c r="F510" s="92"/>
      <c r="G510" s="7"/>
      <c r="H510" s="7"/>
      <c r="I510" s="7"/>
      <c r="J510" s="7"/>
      <c r="K510" s="7"/>
      <c r="L510" s="7"/>
      <c r="M510" s="7"/>
      <c r="N510" s="7"/>
      <c r="O510" s="7"/>
      <c r="P510" s="7"/>
      <c r="Q510" s="7"/>
      <c r="R510" s="7"/>
    </row>
    <row r="511" spans="1:18" x14ac:dyDescent="0.25">
      <c r="A511" s="92"/>
      <c r="B511" s="92"/>
      <c r="C511" s="92"/>
      <c r="D511" s="144">
        <v>8991</v>
      </c>
      <c r="E511" s="92" t="s">
        <v>564</v>
      </c>
      <c r="F511" s="92">
        <v>5</v>
      </c>
      <c r="G511" s="7"/>
      <c r="H511" s="7"/>
      <c r="I511" s="7"/>
      <c r="J511" s="7"/>
      <c r="K511" s="7"/>
      <c r="L511" s="7"/>
      <c r="M511" s="7"/>
      <c r="N511" s="7"/>
      <c r="O511" s="7"/>
      <c r="P511" s="7"/>
      <c r="Q511" s="7"/>
      <c r="R511" s="7"/>
    </row>
    <row r="512" spans="1:18" x14ac:dyDescent="0.25">
      <c r="A512" s="92"/>
      <c r="B512" s="92"/>
      <c r="C512" s="92"/>
      <c r="D512" s="144">
        <v>8992</v>
      </c>
      <c r="E512" s="92" t="s">
        <v>565</v>
      </c>
      <c r="F512" s="92">
        <v>4</v>
      </c>
      <c r="G512" s="7"/>
      <c r="H512" s="7"/>
      <c r="I512" s="7"/>
      <c r="J512" s="7"/>
      <c r="K512" s="7"/>
      <c r="L512" s="7"/>
      <c r="M512" s="7"/>
      <c r="N512" s="7"/>
      <c r="O512" s="7"/>
      <c r="P512" s="7"/>
      <c r="Q512" s="7"/>
      <c r="R512" s="7"/>
    </row>
    <row r="513" spans="1:18" x14ac:dyDescent="0.25">
      <c r="A513" s="92"/>
      <c r="B513" s="92"/>
      <c r="C513" s="92"/>
      <c r="D513" s="144">
        <v>8993</v>
      </c>
      <c r="E513" s="92" t="s">
        <v>566</v>
      </c>
      <c r="F513" s="92">
        <v>5</v>
      </c>
      <c r="G513" s="7"/>
      <c r="H513" s="7"/>
      <c r="I513" s="7"/>
      <c r="J513" s="7"/>
      <c r="K513" s="7"/>
      <c r="L513" s="7"/>
      <c r="M513" s="7"/>
      <c r="N513" s="7"/>
      <c r="O513" s="7"/>
      <c r="P513" s="7"/>
      <c r="Q513" s="7"/>
      <c r="R513" s="7"/>
    </row>
    <row r="514" spans="1:18" x14ac:dyDescent="0.25">
      <c r="A514" s="92"/>
      <c r="B514" s="92"/>
      <c r="C514" s="92"/>
      <c r="D514" s="144">
        <v>8994</v>
      </c>
      <c r="E514" s="92" t="s">
        <v>567</v>
      </c>
      <c r="F514" s="92">
        <v>4</v>
      </c>
      <c r="G514" s="7"/>
      <c r="H514" s="7"/>
      <c r="I514" s="7"/>
      <c r="J514" s="7"/>
      <c r="K514" s="7"/>
      <c r="L514" s="7"/>
      <c r="M514" s="7"/>
      <c r="N514" s="7"/>
      <c r="O514" s="7"/>
      <c r="P514" s="7"/>
      <c r="Q514" s="7"/>
      <c r="R514" s="7"/>
    </row>
    <row r="515" spans="1:18" x14ac:dyDescent="0.25">
      <c r="A515" s="92"/>
      <c r="B515" s="92"/>
      <c r="C515" s="92"/>
      <c r="D515" s="144">
        <v>8995</v>
      </c>
      <c r="E515" s="92" t="s">
        <v>568</v>
      </c>
      <c r="F515" s="92">
        <v>4</v>
      </c>
      <c r="G515" s="7"/>
      <c r="H515" s="7"/>
      <c r="I515" s="7"/>
      <c r="J515" s="7"/>
      <c r="K515" s="7"/>
      <c r="L515" s="7"/>
      <c r="M515" s="7"/>
      <c r="N515" s="7"/>
      <c r="O515" s="7"/>
      <c r="P515" s="7"/>
      <c r="Q515" s="7"/>
      <c r="R515" s="7"/>
    </row>
    <row r="516" spans="1:18" x14ac:dyDescent="0.25">
      <c r="A516" s="92"/>
      <c r="B516" s="92"/>
      <c r="C516" s="92"/>
      <c r="D516" s="144">
        <v>8996</v>
      </c>
      <c r="E516" s="92" t="s">
        <v>569</v>
      </c>
      <c r="F516" s="92">
        <v>5</v>
      </c>
      <c r="G516" s="7"/>
      <c r="H516" s="7"/>
      <c r="I516" s="7"/>
      <c r="J516" s="7"/>
      <c r="K516" s="7"/>
      <c r="L516" s="7"/>
      <c r="M516" s="7"/>
      <c r="N516" s="7"/>
      <c r="O516" s="7"/>
      <c r="P516" s="7"/>
      <c r="Q516" s="7"/>
      <c r="R516" s="7"/>
    </row>
    <row r="517" spans="1:18" x14ac:dyDescent="0.25">
      <c r="A517" s="92"/>
      <c r="B517" s="92"/>
      <c r="C517" s="92"/>
      <c r="D517" s="144">
        <v>8997</v>
      </c>
      <c r="E517" s="92" t="s">
        <v>570</v>
      </c>
      <c r="F517" s="92">
        <v>5</v>
      </c>
      <c r="G517" s="7"/>
      <c r="H517" s="7"/>
      <c r="I517" s="7"/>
      <c r="J517" s="7"/>
      <c r="K517" s="7"/>
      <c r="L517" s="7"/>
      <c r="M517" s="7"/>
      <c r="N517" s="7"/>
      <c r="O517" s="7"/>
      <c r="P517" s="7"/>
      <c r="Q517" s="7"/>
      <c r="R517" s="7"/>
    </row>
    <row r="518" spans="1:18" x14ac:dyDescent="0.25">
      <c r="A518" s="92"/>
      <c r="B518" s="92"/>
      <c r="C518" s="92"/>
      <c r="D518" s="144">
        <v>8999</v>
      </c>
      <c r="E518" s="92" t="s">
        <v>571</v>
      </c>
      <c r="F518" s="92">
        <v>5</v>
      </c>
      <c r="G518" s="7"/>
      <c r="H518" s="7"/>
      <c r="I518" s="7"/>
      <c r="J518" s="7"/>
      <c r="K518" s="7"/>
      <c r="L518" s="7"/>
      <c r="M518" s="7"/>
      <c r="N518" s="7"/>
      <c r="O518" s="7"/>
      <c r="P518" s="7"/>
      <c r="Q518" s="7"/>
      <c r="R518" s="7"/>
    </row>
    <row r="519" spans="1:18" ht="14.25" x14ac:dyDescent="0.2">
      <c r="A519" s="257"/>
      <c r="B519" s="257"/>
      <c r="C519" s="257"/>
      <c r="D519" s="257"/>
      <c r="E519" s="257"/>
      <c r="F519" s="257"/>
      <c r="G519" s="7"/>
      <c r="H519" s="7"/>
      <c r="I519" s="7"/>
      <c r="J519" s="7"/>
      <c r="K519" s="7"/>
      <c r="L519" s="7"/>
      <c r="M519" s="7"/>
      <c r="N519" s="7"/>
      <c r="O519" s="7"/>
      <c r="P519" s="7"/>
      <c r="Q519" s="7"/>
      <c r="R519" s="7"/>
    </row>
    <row r="520" spans="1:18" ht="14.25" x14ac:dyDescent="0.2">
      <c r="A520" s="258" t="s">
        <v>572</v>
      </c>
      <c r="B520" s="257"/>
      <c r="C520" s="257"/>
      <c r="D520" s="257"/>
      <c r="E520" s="257"/>
      <c r="F520" s="15"/>
      <c r="G520" s="7"/>
      <c r="H520" s="7"/>
      <c r="I520" s="7"/>
      <c r="J520" s="7"/>
      <c r="K520" s="7"/>
      <c r="L520" s="7"/>
      <c r="M520" s="7"/>
      <c r="N520" s="7"/>
      <c r="O520" s="7"/>
      <c r="P520" s="7"/>
      <c r="Q520" s="7"/>
      <c r="R520" s="7"/>
    </row>
    <row r="521" spans="1:18" ht="14.25" x14ac:dyDescent="0.2">
      <c r="A521" s="258" t="s">
        <v>573</v>
      </c>
      <c r="B521" s="258"/>
      <c r="C521" s="257"/>
      <c r="D521" s="257"/>
      <c r="E521" s="257"/>
      <c r="F521" s="15"/>
      <c r="G521" s="7"/>
      <c r="H521" s="7"/>
      <c r="I521" s="7"/>
      <c r="J521" s="7"/>
      <c r="K521" s="7"/>
      <c r="L521" s="7"/>
      <c r="M521" s="7"/>
      <c r="N521" s="7"/>
      <c r="O521" s="7"/>
      <c r="P521" s="7"/>
      <c r="Q521" s="7"/>
      <c r="R521" s="7"/>
    </row>
    <row r="522" spans="1:18" hidden="1" x14ac:dyDescent="0.25">
      <c r="D522" s="20"/>
    </row>
    <row r="523" spans="1:18" hidden="1" x14ac:dyDescent="0.25">
      <c r="D523" s="20"/>
    </row>
    <row r="524" spans="1:18" hidden="1" x14ac:dyDescent="0.25">
      <c r="D524" s="20"/>
    </row>
    <row r="525" spans="1:18" hidden="1" x14ac:dyDescent="0.25">
      <c r="D525" s="20"/>
    </row>
    <row r="526" spans="1:18" hidden="1" x14ac:dyDescent="0.25">
      <c r="D526" s="20"/>
    </row>
    <row r="527" spans="1:18" hidden="1" x14ac:dyDescent="0.25">
      <c r="D527" s="20"/>
    </row>
    <row r="528" spans="1:18" hidden="1" x14ac:dyDescent="0.25">
      <c r="D528" s="20"/>
    </row>
    <row r="529" spans="4:4" hidden="1" x14ac:dyDescent="0.25">
      <c r="D529" s="20"/>
    </row>
    <row r="530" spans="4:4" hidden="1" x14ac:dyDescent="0.25">
      <c r="D530" s="20"/>
    </row>
    <row r="531" spans="4:4" hidden="1" x14ac:dyDescent="0.25">
      <c r="D531" s="20"/>
    </row>
    <row r="532" spans="4:4" hidden="1" x14ac:dyDescent="0.25">
      <c r="D532" s="20"/>
    </row>
    <row r="533" spans="4:4" hidden="1" x14ac:dyDescent="0.25">
      <c r="D533" s="20"/>
    </row>
    <row r="534" spans="4:4" hidden="1" x14ac:dyDescent="0.25">
      <c r="D534" s="20"/>
    </row>
    <row r="535" spans="4:4" hidden="1" x14ac:dyDescent="0.25">
      <c r="D535" s="20"/>
    </row>
    <row r="536" spans="4:4" hidden="1" x14ac:dyDescent="0.25">
      <c r="D536" s="20"/>
    </row>
    <row r="537" spans="4:4" hidden="1" x14ac:dyDescent="0.25">
      <c r="D537" s="20"/>
    </row>
    <row r="538" spans="4:4" hidden="1" x14ac:dyDescent="0.25">
      <c r="D538" s="20"/>
    </row>
    <row r="539" spans="4:4" hidden="1" x14ac:dyDescent="0.25">
      <c r="D539" s="20"/>
    </row>
    <row r="540" spans="4:4" hidden="1" x14ac:dyDescent="0.25">
      <c r="D540" s="20"/>
    </row>
    <row r="541" spans="4:4" hidden="1" x14ac:dyDescent="0.25">
      <c r="D541" s="20"/>
    </row>
    <row r="542" spans="4:4" hidden="1" x14ac:dyDescent="0.25">
      <c r="D542" s="20"/>
    </row>
    <row r="543" spans="4:4" hidden="1" x14ac:dyDescent="0.25">
      <c r="D543" s="20"/>
    </row>
    <row r="544" spans="4:4" hidden="1" x14ac:dyDescent="0.25">
      <c r="D544" s="20"/>
    </row>
    <row r="545" spans="4:4" hidden="1" x14ac:dyDescent="0.25">
      <c r="D545" s="20"/>
    </row>
    <row r="546" spans="4:4" hidden="1" x14ac:dyDescent="0.25">
      <c r="D546" s="20"/>
    </row>
    <row r="547" spans="4:4" hidden="1" x14ac:dyDescent="0.25">
      <c r="D547" s="20"/>
    </row>
    <row r="548" spans="4:4" hidden="1" x14ac:dyDescent="0.25">
      <c r="D548" s="20"/>
    </row>
    <row r="549" spans="4:4" hidden="1" x14ac:dyDescent="0.25">
      <c r="D549" s="20"/>
    </row>
    <row r="550" spans="4:4" hidden="1" x14ac:dyDescent="0.25">
      <c r="D550" s="20"/>
    </row>
    <row r="551" spans="4:4" hidden="1" x14ac:dyDescent="0.25">
      <c r="D551" s="20"/>
    </row>
    <row r="552" spans="4:4" hidden="1" x14ac:dyDescent="0.25">
      <c r="D552" s="20"/>
    </row>
    <row r="553" spans="4:4" hidden="1" x14ac:dyDescent="0.25">
      <c r="D553" s="20"/>
    </row>
    <row r="554" spans="4:4" hidden="1" x14ac:dyDescent="0.25">
      <c r="D554" s="20"/>
    </row>
    <row r="555" spans="4:4" hidden="1" x14ac:dyDescent="0.25">
      <c r="D555" s="20"/>
    </row>
    <row r="556" spans="4:4" hidden="1" x14ac:dyDescent="0.25">
      <c r="D556" s="20"/>
    </row>
    <row r="557" spans="4:4" hidden="1" x14ac:dyDescent="0.25">
      <c r="D557" s="20"/>
    </row>
    <row r="558" spans="4:4" hidden="1" x14ac:dyDescent="0.25">
      <c r="D558" s="20"/>
    </row>
    <row r="559" spans="4:4" hidden="1" x14ac:dyDescent="0.25">
      <c r="D559" s="20"/>
    </row>
    <row r="560" spans="4:4" hidden="1" x14ac:dyDescent="0.25">
      <c r="D560" s="20"/>
    </row>
    <row r="561" spans="4:4" hidden="1" x14ac:dyDescent="0.25">
      <c r="D561" s="20"/>
    </row>
    <row r="562" spans="4:4" hidden="1" x14ac:dyDescent="0.25">
      <c r="D562" s="20"/>
    </row>
    <row r="563" spans="4:4" hidden="1" x14ac:dyDescent="0.25">
      <c r="D563" s="20"/>
    </row>
    <row r="564" spans="4:4" hidden="1" x14ac:dyDescent="0.25">
      <c r="D564" s="20"/>
    </row>
    <row r="565" spans="4:4" hidden="1" x14ac:dyDescent="0.25">
      <c r="D565" s="20"/>
    </row>
    <row r="566" spans="4:4" hidden="1" x14ac:dyDescent="0.25">
      <c r="D566" s="20"/>
    </row>
    <row r="567" spans="4:4" hidden="1" x14ac:dyDescent="0.25">
      <c r="D567" s="20"/>
    </row>
    <row r="568" spans="4:4" hidden="1" x14ac:dyDescent="0.25">
      <c r="D568" s="20"/>
    </row>
    <row r="569" spans="4:4" hidden="1" x14ac:dyDescent="0.25">
      <c r="D569" s="20"/>
    </row>
    <row r="570" spans="4:4" hidden="1" x14ac:dyDescent="0.25">
      <c r="D570" s="20"/>
    </row>
    <row r="571" spans="4:4" hidden="1" x14ac:dyDescent="0.25">
      <c r="D571" s="20"/>
    </row>
    <row r="572" spans="4:4" hidden="1" x14ac:dyDescent="0.25">
      <c r="D572" s="20"/>
    </row>
    <row r="573" spans="4:4" hidden="1" x14ac:dyDescent="0.25">
      <c r="D573" s="20"/>
    </row>
    <row r="574" spans="4:4" hidden="1" x14ac:dyDescent="0.25">
      <c r="D574" s="20"/>
    </row>
    <row r="575" spans="4:4" hidden="1" x14ac:dyDescent="0.25">
      <c r="D575" s="20"/>
    </row>
    <row r="576" spans="4:4" hidden="1" x14ac:dyDescent="0.25">
      <c r="D576" s="20"/>
    </row>
    <row r="577" spans="4:4" hidden="1" x14ac:dyDescent="0.25">
      <c r="D577" s="20"/>
    </row>
    <row r="578" spans="4:4" hidden="1" x14ac:dyDescent="0.25">
      <c r="D578" s="20"/>
    </row>
    <row r="579" spans="4:4" hidden="1" x14ac:dyDescent="0.25">
      <c r="D579" s="20"/>
    </row>
    <row r="580" spans="4:4" hidden="1" x14ac:dyDescent="0.25">
      <c r="D580" s="20"/>
    </row>
    <row r="581" spans="4:4" hidden="1" x14ac:dyDescent="0.25">
      <c r="D581" s="20"/>
    </row>
    <row r="582" spans="4:4" hidden="1" x14ac:dyDescent="0.25">
      <c r="D582" s="20"/>
    </row>
    <row r="583" spans="4:4" hidden="1" x14ac:dyDescent="0.25">
      <c r="D583" s="20"/>
    </row>
    <row r="584" spans="4:4" hidden="1" x14ac:dyDescent="0.25">
      <c r="D584" s="20"/>
    </row>
    <row r="585" spans="4:4" hidden="1" x14ac:dyDescent="0.25">
      <c r="D585" s="20"/>
    </row>
    <row r="586" spans="4:4" hidden="1" x14ac:dyDescent="0.25">
      <c r="D586" s="20"/>
    </row>
    <row r="587" spans="4:4" hidden="1" x14ac:dyDescent="0.25">
      <c r="D587" s="20"/>
    </row>
    <row r="588" spans="4:4" hidden="1" x14ac:dyDescent="0.25">
      <c r="D588" s="20"/>
    </row>
    <row r="589" spans="4:4" hidden="1" x14ac:dyDescent="0.25">
      <c r="D589" s="20"/>
    </row>
    <row r="590" spans="4:4" hidden="1" x14ac:dyDescent="0.25">
      <c r="D590" s="20"/>
    </row>
    <row r="591" spans="4:4" hidden="1" x14ac:dyDescent="0.25">
      <c r="D591" s="20"/>
    </row>
    <row r="592" spans="4:4" hidden="1" x14ac:dyDescent="0.25">
      <c r="D592" s="20"/>
    </row>
    <row r="593" spans="4:4" hidden="1" x14ac:dyDescent="0.25">
      <c r="D593" s="20"/>
    </row>
    <row r="594" spans="4:4" hidden="1" x14ac:dyDescent="0.25">
      <c r="D594" s="20"/>
    </row>
    <row r="595" spans="4:4" hidden="1" x14ac:dyDescent="0.25">
      <c r="D595" s="20"/>
    </row>
    <row r="596" spans="4:4" hidden="1" x14ac:dyDescent="0.25">
      <c r="D596" s="20"/>
    </row>
    <row r="597" spans="4:4" hidden="1" x14ac:dyDescent="0.25">
      <c r="D597" s="20"/>
    </row>
    <row r="598" spans="4:4" hidden="1" x14ac:dyDescent="0.25">
      <c r="D598" s="20"/>
    </row>
    <row r="599" spans="4:4" hidden="1" x14ac:dyDescent="0.25">
      <c r="D599" s="20"/>
    </row>
    <row r="600" spans="4:4" hidden="1" x14ac:dyDescent="0.25">
      <c r="D600" s="20"/>
    </row>
    <row r="601" spans="4:4" hidden="1" x14ac:dyDescent="0.25">
      <c r="D601" s="20"/>
    </row>
    <row r="602" spans="4:4" hidden="1" x14ac:dyDescent="0.25">
      <c r="D602" s="20"/>
    </row>
    <row r="603" spans="4:4" hidden="1" x14ac:dyDescent="0.25">
      <c r="D603" s="20"/>
    </row>
    <row r="604" spans="4:4" hidden="1" x14ac:dyDescent="0.25">
      <c r="D604" s="20"/>
    </row>
    <row r="605" spans="4:4" hidden="1" x14ac:dyDescent="0.25">
      <c r="D605" s="20"/>
    </row>
    <row r="606" spans="4:4" hidden="1" x14ac:dyDescent="0.25">
      <c r="D606" s="20"/>
    </row>
    <row r="607" spans="4:4" hidden="1" x14ac:dyDescent="0.25">
      <c r="D607" s="20"/>
    </row>
    <row r="608" spans="4:4" hidden="1" x14ac:dyDescent="0.25">
      <c r="D608" s="20"/>
    </row>
    <row r="609" spans="4:4" hidden="1" x14ac:dyDescent="0.25">
      <c r="D609" s="20"/>
    </row>
    <row r="610" spans="4:4" hidden="1" x14ac:dyDescent="0.25">
      <c r="D610" s="20"/>
    </row>
    <row r="611" spans="4:4" hidden="1" x14ac:dyDescent="0.25">
      <c r="D611" s="20"/>
    </row>
    <row r="612" spans="4:4" hidden="1" x14ac:dyDescent="0.25">
      <c r="D612" s="20"/>
    </row>
    <row r="613" spans="4:4" hidden="1" x14ac:dyDescent="0.25">
      <c r="D613" s="20"/>
    </row>
    <row r="614" spans="4:4" hidden="1" x14ac:dyDescent="0.25">
      <c r="D614" s="20"/>
    </row>
    <row r="615" spans="4:4" hidden="1" x14ac:dyDescent="0.25">
      <c r="D615" s="20"/>
    </row>
    <row r="616" spans="4:4" hidden="1" x14ac:dyDescent="0.25">
      <c r="D616" s="20"/>
    </row>
    <row r="617" spans="4:4" hidden="1" x14ac:dyDescent="0.25">
      <c r="D617" s="20"/>
    </row>
    <row r="618" spans="4:4" hidden="1" x14ac:dyDescent="0.25">
      <c r="D618" s="20"/>
    </row>
    <row r="619" spans="4:4" hidden="1" x14ac:dyDescent="0.25">
      <c r="D619" s="20"/>
    </row>
    <row r="620" spans="4:4" hidden="1" x14ac:dyDescent="0.25">
      <c r="D620" s="20"/>
    </row>
    <row r="621" spans="4:4" hidden="1" x14ac:dyDescent="0.25">
      <c r="D621" s="20"/>
    </row>
    <row r="622" spans="4:4" hidden="1" x14ac:dyDescent="0.25">
      <c r="D622" s="20"/>
    </row>
    <row r="623" spans="4:4" hidden="1" x14ac:dyDescent="0.25">
      <c r="D623" s="20"/>
    </row>
    <row r="624" spans="4:4" hidden="1" x14ac:dyDescent="0.25">
      <c r="D624" s="20"/>
    </row>
    <row r="625" spans="4:4" hidden="1" x14ac:dyDescent="0.25">
      <c r="D625" s="20"/>
    </row>
    <row r="626" spans="4:4" hidden="1" x14ac:dyDescent="0.25">
      <c r="D626" s="20"/>
    </row>
    <row r="627" spans="4:4" hidden="1" x14ac:dyDescent="0.25">
      <c r="D627" s="20"/>
    </row>
    <row r="628" spans="4:4" hidden="1" x14ac:dyDescent="0.25">
      <c r="D628" s="20"/>
    </row>
    <row r="629" spans="4:4" hidden="1" x14ac:dyDescent="0.25">
      <c r="D629" s="20"/>
    </row>
    <row r="630" spans="4:4" hidden="1" x14ac:dyDescent="0.25">
      <c r="D630" s="20"/>
    </row>
    <row r="631" spans="4:4" hidden="1" x14ac:dyDescent="0.25">
      <c r="D631" s="20"/>
    </row>
    <row r="632" spans="4:4" hidden="1" x14ac:dyDescent="0.25">
      <c r="D632" s="20"/>
    </row>
    <row r="633" spans="4:4" hidden="1" x14ac:dyDescent="0.25">
      <c r="D633" s="20"/>
    </row>
    <row r="634" spans="4:4" hidden="1" x14ac:dyDescent="0.25">
      <c r="D634" s="20"/>
    </row>
    <row r="635" spans="4:4" hidden="1" x14ac:dyDescent="0.25">
      <c r="D635" s="20"/>
    </row>
    <row r="636" spans="4:4" hidden="1" x14ac:dyDescent="0.25">
      <c r="D636" s="20"/>
    </row>
    <row r="637" spans="4:4" hidden="1" x14ac:dyDescent="0.25">
      <c r="D637" s="20"/>
    </row>
    <row r="638" spans="4:4" hidden="1" x14ac:dyDescent="0.25">
      <c r="D638" s="20"/>
    </row>
    <row r="639" spans="4:4" hidden="1" x14ac:dyDescent="0.25">
      <c r="D639" s="20"/>
    </row>
    <row r="640" spans="4:4" hidden="1" x14ac:dyDescent="0.25">
      <c r="D640" s="20"/>
    </row>
    <row r="641" spans="4:4" hidden="1" x14ac:dyDescent="0.25">
      <c r="D641" s="20"/>
    </row>
    <row r="642" spans="4:4" hidden="1" x14ac:dyDescent="0.25">
      <c r="D642" s="20"/>
    </row>
    <row r="643" spans="4:4" hidden="1" x14ac:dyDescent="0.25">
      <c r="D643" s="20"/>
    </row>
    <row r="644" spans="4:4" hidden="1" x14ac:dyDescent="0.25">
      <c r="D644" s="20"/>
    </row>
    <row r="645" spans="4:4" hidden="1" x14ac:dyDescent="0.25">
      <c r="D645" s="20"/>
    </row>
    <row r="646" spans="4:4" hidden="1" x14ac:dyDescent="0.25">
      <c r="D646" s="20"/>
    </row>
    <row r="647" spans="4:4" hidden="1" x14ac:dyDescent="0.25">
      <c r="D647" s="20"/>
    </row>
    <row r="648" spans="4:4" hidden="1" x14ac:dyDescent="0.25">
      <c r="D648" s="20"/>
    </row>
    <row r="649" spans="4:4" hidden="1" x14ac:dyDescent="0.25">
      <c r="D649" s="20"/>
    </row>
    <row r="650" spans="4:4" hidden="1" x14ac:dyDescent="0.25">
      <c r="D650" s="20"/>
    </row>
    <row r="651" spans="4:4" hidden="1" x14ac:dyDescent="0.25">
      <c r="D651" s="20"/>
    </row>
    <row r="652" spans="4:4" hidden="1" x14ac:dyDescent="0.25">
      <c r="D652" s="20"/>
    </row>
    <row r="653" spans="4:4" hidden="1" x14ac:dyDescent="0.25">
      <c r="D653" s="20"/>
    </row>
    <row r="654" spans="4:4" hidden="1" x14ac:dyDescent="0.25">
      <c r="D654" s="20"/>
    </row>
    <row r="655" spans="4:4" hidden="1" x14ac:dyDescent="0.25">
      <c r="D655" s="20"/>
    </row>
    <row r="656" spans="4:4" hidden="1" x14ac:dyDescent="0.25">
      <c r="D656" s="20"/>
    </row>
    <row r="657" spans="4:4" hidden="1" x14ac:dyDescent="0.25">
      <c r="D657" s="20"/>
    </row>
    <row r="658" spans="4:4" hidden="1" x14ac:dyDescent="0.25">
      <c r="D658" s="20"/>
    </row>
    <row r="659" spans="4:4" hidden="1" x14ac:dyDescent="0.25">
      <c r="D659" s="20"/>
    </row>
    <row r="660" spans="4:4" hidden="1" x14ac:dyDescent="0.25">
      <c r="D660" s="20"/>
    </row>
    <row r="661" spans="4:4" hidden="1" x14ac:dyDescent="0.25">
      <c r="D661" s="20"/>
    </row>
    <row r="662" spans="4:4" hidden="1" x14ac:dyDescent="0.25">
      <c r="D662" s="20"/>
    </row>
    <row r="663" spans="4:4" hidden="1" x14ac:dyDescent="0.25">
      <c r="D663" s="20"/>
    </row>
    <row r="664" spans="4:4" hidden="1" x14ac:dyDescent="0.25">
      <c r="D664" s="20"/>
    </row>
    <row r="665" spans="4:4" hidden="1" x14ac:dyDescent="0.25">
      <c r="D665" s="20"/>
    </row>
    <row r="666" spans="4:4" hidden="1" x14ac:dyDescent="0.25">
      <c r="D666" s="20"/>
    </row>
    <row r="667" spans="4:4" hidden="1" x14ac:dyDescent="0.25">
      <c r="D667" s="20"/>
    </row>
    <row r="668" spans="4:4" hidden="1" x14ac:dyDescent="0.25">
      <c r="D668" s="20"/>
    </row>
    <row r="669" spans="4:4" hidden="1" x14ac:dyDescent="0.25">
      <c r="D669" s="20"/>
    </row>
    <row r="670" spans="4:4" hidden="1" x14ac:dyDescent="0.25">
      <c r="D670" s="20"/>
    </row>
    <row r="671" spans="4:4" hidden="1" x14ac:dyDescent="0.25">
      <c r="D671" s="20"/>
    </row>
    <row r="672" spans="4:4" hidden="1" x14ac:dyDescent="0.25">
      <c r="D672" s="20"/>
    </row>
    <row r="673" spans="4:4" hidden="1" x14ac:dyDescent="0.25">
      <c r="D673" s="20"/>
    </row>
    <row r="674" spans="4:4" hidden="1" x14ac:dyDescent="0.25">
      <c r="D674" s="20"/>
    </row>
    <row r="675" spans="4:4" hidden="1" x14ac:dyDescent="0.25">
      <c r="D675" s="20"/>
    </row>
    <row r="676" spans="4:4" hidden="1" x14ac:dyDescent="0.25">
      <c r="D676" s="20"/>
    </row>
    <row r="677" spans="4:4" hidden="1" x14ac:dyDescent="0.25">
      <c r="D677" s="20"/>
    </row>
    <row r="678" spans="4:4" hidden="1" x14ac:dyDescent="0.25">
      <c r="D678" s="20"/>
    </row>
    <row r="679" spans="4:4" hidden="1" x14ac:dyDescent="0.25">
      <c r="D679" s="20"/>
    </row>
    <row r="680" spans="4:4" hidden="1" x14ac:dyDescent="0.25">
      <c r="D680" s="20"/>
    </row>
    <row r="681" spans="4:4" hidden="1" x14ac:dyDescent="0.25">
      <c r="D681" s="20"/>
    </row>
    <row r="682" spans="4:4" hidden="1" x14ac:dyDescent="0.25">
      <c r="D682" s="20"/>
    </row>
    <row r="683" spans="4:4" hidden="1" x14ac:dyDescent="0.25">
      <c r="D683" s="20"/>
    </row>
    <row r="684" spans="4:4" hidden="1" x14ac:dyDescent="0.25">
      <c r="D684" s="20"/>
    </row>
    <row r="685" spans="4:4" hidden="1" x14ac:dyDescent="0.25">
      <c r="D685" s="20"/>
    </row>
    <row r="686" spans="4:4" hidden="1" x14ac:dyDescent="0.25">
      <c r="D686" s="20"/>
    </row>
    <row r="687" spans="4:4" hidden="1" x14ac:dyDescent="0.25">
      <c r="D687" s="20"/>
    </row>
    <row r="688" spans="4:4" hidden="1" x14ac:dyDescent="0.25">
      <c r="D688" s="20"/>
    </row>
    <row r="689" spans="4:4" hidden="1" x14ac:dyDescent="0.25">
      <c r="D689" s="20"/>
    </row>
    <row r="690" spans="4:4" hidden="1" x14ac:dyDescent="0.25">
      <c r="D690" s="20"/>
    </row>
    <row r="691" spans="4:4" hidden="1" x14ac:dyDescent="0.25">
      <c r="D691" s="20"/>
    </row>
    <row r="692" spans="4:4" hidden="1" x14ac:dyDescent="0.25">
      <c r="D692" s="20"/>
    </row>
    <row r="693" spans="4:4" hidden="1" x14ac:dyDescent="0.25">
      <c r="D693" s="20"/>
    </row>
    <row r="694" spans="4:4" hidden="1" x14ac:dyDescent="0.25">
      <c r="D694" s="20"/>
    </row>
    <row r="695" spans="4:4" hidden="1" x14ac:dyDescent="0.25">
      <c r="D695" s="20"/>
    </row>
    <row r="696" spans="4:4" hidden="1" x14ac:dyDescent="0.25">
      <c r="D696" s="20"/>
    </row>
    <row r="697" spans="4:4" hidden="1" x14ac:dyDescent="0.25">
      <c r="D697" s="20"/>
    </row>
    <row r="698" spans="4:4" hidden="1" x14ac:dyDescent="0.25">
      <c r="D698" s="20"/>
    </row>
    <row r="699" spans="4:4" hidden="1" x14ac:dyDescent="0.25">
      <c r="D699" s="20"/>
    </row>
    <row r="700" spans="4:4" hidden="1" x14ac:dyDescent="0.25">
      <c r="D700" s="20"/>
    </row>
    <row r="701" spans="4:4" hidden="1" x14ac:dyDescent="0.25">
      <c r="D701" s="20"/>
    </row>
    <row r="702" spans="4:4" hidden="1" x14ac:dyDescent="0.25">
      <c r="D702" s="20"/>
    </row>
    <row r="703" spans="4:4" hidden="1" x14ac:dyDescent="0.25">
      <c r="D703" s="20"/>
    </row>
    <row r="704" spans="4:4" hidden="1" x14ac:dyDescent="0.25">
      <c r="D704" s="20"/>
    </row>
    <row r="705" spans="4:4" hidden="1" x14ac:dyDescent="0.25">
      <c r="D705" s="20"/>
    </row>
    <row r="706" spans="4:4" hidden="1" x14ac:dyDescent="0.25">
      <c r="D706" s="20"/>
    </row>
    <row r="707" spans="4:4" hidden="1" x14ac:dyDescent="0.25">
      <c r="D707" s="20"/>
    </row>
    <row r="708" spans="4:4" hidden="1" x14ac:dyDescent="0.25">
      <c r="D708" s="20"/>
    </row>
    <row r="709" spans="4:4" hidden="1" x14ac:dyDescent="0.25">
      <c r="D709" s="20"/>
    </row>
    <row r="710" spans="4:4" hidden="1" x14ac:dyDescent="0.25">
      <c r="D710" s="20"/>
    </row>
    <row r="711" spans="4:4" hidden="1" x14ac:dyDescent="0.25">
      <c r="D711" s="20"/>
    </row>
    <row r="712" spans="4:4" hidden="1" x14ac:dyDescent="0.25">
      <c r="D712" s="20"/>
    </row>
    <row r="713" spans="4:4" hidden="1" x14ac:dyDescent="0.25">
      <c r="D713" s="20"/>
    </row>
    <row r="714" spans="4:4" hidden="1" x14ac:dyDescent="0.25">
      <c r="D714" s="20"/>
    </row>
    <row r="715" spans="4:4" hidden="1" x14ac:dyDescent="0.25">
      <c r="D715" s="20"/>
    </row>
    <row r="716" spans="4:4" hidden="1" x14ac:dyDescent="0.25">
      <c r="D716" s="20"/>
    </row>
    <row r="717" spans="4:4" hidden="1" x14ac:dyDescent="0.25">
      <c r="D717" s="20"/>
    </row>
    <row r="718" spans="4:4" hidden="1" x14ac:dyDescent="0.25">
      <c r="D718" s="20"/>
    </row>
    <row r="719" spans="4:4" hidden="1" x14ac:dyDescent="0.25">
      <c r="D719" s="20"/>
    </row>
    <row r="720" spans="4:4" hidden="1" x14ac:dyDescent="0.25">
      <c r="D720" s="20"/>
    </row>
    <row r="721" spans="4:4" hidden="1" x14ac:dyDescent="0.25">
      <c r="D721" s="20"/>
    </row>
    <row r="722" spans="4:4" hidden="1" x14ac:dyDescent="0.25">
      <c r="D722" s="20"/>
    </row>
    <row r="723" spans="4:4" hidden="1" x14ac:dyDescent="0.25">
      <c r="D723" s="20"/>
    </row>
    <row r="724" spans="4:4" hidden="1" x14ac:dyDescent="0.25">
      <c r="D724" s="20"/>
    </row>
    <row r="725" spans="4:4" hidden="1" x14ac:dyDescent="0.25">
      <c r="D725" s="20"/>
    </row>
    <row r="726" spans="4:4" hidden="1" x14ac:dyDescent="0.25">
      <c r="D726" s="20"/>
    </row>
    <row r="727" spans="4:4" hidden="1" x14ac:dyDescent="0.25">
      <c r="D727" s="20"/>
    </row>
    <row r="728" spans="4:4" hidden="1" x14ac:dyDescent="0.25">
      <c r="D728" s="20"/>
    </row>
    <row r="729" spans="4:4" hidden="1" x14ac:dyDescent="0.25">
      <c r="D729" s="20"/>
    </row>
    <row r="730" spans="4:4" hidden="1" x14ac:dyDescent="0.25">
      <c r="D730" s="20"/>
    </row>
    <row r="731" spans="4:4" hidden="1" x14ac:dyDescent="0.25">
      <c r="D731" s="20"/>
    </row>
    <row r="732" spans="4:4" hidden="1" x14ac:dyDescent="0.25">
      <c r="D732" s="20"/>
    </row>
    <row r="733" spans="4:4" hidden="1" x14ac:dyDescent="0.25">
      <c r="D733" s="20"/>
    </row>
    <row r="734" spans="4:4" hidden="1" x14ac:dyDescent="0.25">
      <c r="D734" s="20"/>
    </row>
    <row r="735" spans="4:4" hidden="1" x14ac:dyDescent="0.25">
      <c r="D735" s="20"/>
    </row>
    <row r="736" spans="4:4" hidden="1" x14ac:dyDescent="0.25">
      <c r="D736" s="20"/>
    </row>
    <row r="737" spans="4:4" hidden="1" x14ac:dyDescent="0.25">
      <c r="D737" s="20"/>
    </row>
    <row r="738" spans="4:4" hidden="1" x14ac:dyDescent="0.25">
      <c r="D738" s="20"/>
    </row>
    <row r="739" spans="4:4" hidden="1" x14ac:dyDescent="0.25">
      <c r="D739" s="20"/>
    </row>
    <row r="740" spans="4:4" hidden="1" x14ac:dyDescent="0.25">
      <c r="D740" s="20"/>
    </row>
    <row r="741" spans="4:4" hidden="1" x14ac:dyDescent="0.25">
      <c r="D741" s="20"/>
    </row>
    <row r="742" spans="4:4" hidden="1" x14ac:dyDescent="0.25">
      <c r="D742" s="20"/>
    </row>
    <row r="743" spans="4:4" hidden="1" x14ac:dyDescent="0.25">
      <c r="D743" s="20"/>
    </row>
    <row r="744" spans="4:4" hidden="1" x14ac:dyDescent="0.25">
      <c r="D744" s="20"/>
    </row>
    <row r="745" spans="4:4" hidden="1" x14ac:dyDescent="0.25">
      <c r="D745" s="20"/>
    </row>
    <row r="746" spans="4:4" hidden="1" x14ac:dyDescent="0.25">
      <c r="D746" s="20"/>
    </row>
    <row r="747" spans="4:4" hidden="1" x14ac:dyDescent="0.25">
      <c r="D747" s="20"/>
    </row>
    <row r="748" spans="4:4" hidden="1" x14ac:dyDescent="0.25">
      <c r="D748" s="20"/>
    </row>
    <row r="749" spans="4:4" hidden="1" x14ac:dyDescent="0.25">
      <c r="D749" s="20"/>
    </row>
    <row r="750" spans="4:4" hidden="1" x14ac:dyDescent="0.25">
      <c r="D750" s="20"/>
    </row>
    <row r="751" spans="4:4" hidden="1" x14ac:dyDescent="0.25">
      <c r="D751" s="20"/>
    </row>
    <row r="752" spans="4:4" hidden="1" x14ac:dyDescent="0.25">
      <c r="D752" s="20"/>
    </row>
    <row r="753" spans="4:4" hidden="1" x14ac:dyDescent="0.25">
      <c r="D753" s="20"/>
    </row>
    <row r="754" spans="4:4" hidden="1" x14ac:dyDescent="0.25">
      <c r="D754" s="20"/>
    </row>
    <row r="755" spans="4:4" hidden="1" x14ac:dyDescent="0.25">
      <c r="D755" s="20"/>
    </row>
    <row r="756" spans="4:4" hidden="1" x14ac:dyDescent="0.25">
      <c r="D756" s="20"/>
    </row>
    <row r="757" spans="4:4" hidden="1" x14ac:dyDescent="0.25">
      <c r="D757" s="20"/>
    </row>
    <row r="758" spans="4:4" hidden="1" x14ac:dyDescent="0.25">
      <c r="D758" s="20"/>
    </row>
    <row r="759" spans="4:4" hidden="1" x14ac:dyDescent="0.25">
      <c r="D759" s="20"/>
    </row>
    <row r="760" spans="4:4" hidden="1" x14ac:dyDescent="0.25">
      <c r="D760" s="20"/>
    </row>
    <row r="761" spans="4:4" hidden="1" x14ac:dyDescent="0.25">
      <c r="D761" s="20"/>
    </row>
    <row r="762" spans="4:4" hidden="1" x14ac:dyDescent="0.25">
      <c r="D762" s="20"/>
    </row>
    <row r="763" spans="4:4" hidden="1" x14ac:dyDescent="0.25">
      <c r="D763" s="20"/>
    </row>
    <row r="764" spans="4:4" hidden="1" x14ac:dyDescent="0.25">
      <c r="D764" s="20"/>
    </row>
    <row r="765" spans="4:4" hidden="1" x14ac:dyDescent="0.25">
      <c r="D765" s="20"/>
    </row>
    <row r="766" spans="4:4" hidden="1" x14ac:dyDescent="0.25">
      <c r="D766" s="20"/>
    </row>
    <row r="767" spans="4:4" hidden="1" x14ac:dyDescent="0.25">
      <c r="D767" s="20"/>
    </row>
    <row r="768" spans="4:4" hidden="1" x14ac:dyDescent="0.25">
      <c r="D768" s="20"/>
    </row>
    <row r="769" spans="4:4" hidden="1" x14ac:dyDescent="0.25">
      <c r="D769" s="20"/>
    </row>
    <row r="770" spans="4:4" hidden="1" x14ac:dyDescent="0.25">
      <c r="D770" s="20"/>
    </row>
    <row r="771" spans="4:4" hidden="1" x14ac:dyDescent="0.25">
      <c r="D771" s="20"/>
    </row>
    <row r="772" spans="4:4" hidden="1" x14ac:dyDescent="0.25">
      <c r="D772" s="20"/>
    </row>
    <row r="773" spans="4:4" hidden="1" x14ac:dyDescent="0.25">
      <c r="D773" s="20"/>
    </row>
    <row r="774" spans="4:4" hidden="1" x14ac:dyDescent="0.25">
      <c r="D774" s="20"/>
    </row>
    <row r="775" spans="4:4" hidden="1" x14ac:dyDescent="0.25">
      <c r="D775" s="20"/>
    </row>
    <row r="776" spans="4:4" hidden="1" x14ac:dyDescent="0.25">
      <c r="D776" s="20"/>
    </row>
    <row r="777" spans="4:4" hidden="1" x14ac:dyDescent="0.25">
      <c r="D777" s="20"/>
    </row>
    <row r="778" spans="4:4" hidden="1" x14ac:dyDescent="0.25">
      <c r="D778" s="20"/>
    </row>
    <row r="779" spans="4:4" hidden="1" x14ac:dyDescent="0.25">
      <c r="D779" s="20"/>
    </row>
    <row r="780" spans="4:4" hidden="1" x14ac:dyDescent="0.25">
      <c r="D780" s="20"/>
    </row>
    <row r="781" spans="4:4" hidden="1" x14ac:dyDescent="0.25">
      <c r="D781" s="20"/>
    </row>
    <row r="782" spans="4:4" hidden="1" x14ac:dyDescent="0.25">
      <c r="D782" s="20"/>
    </row>
    <row r="783" spans="4:4" hidden="1" x14ac:dyDescent="0.25">
      <c r="D783" s="20"/>
    </row>
    <row r="784" spans="4:4" hidden="1" x14ac:dyDescent="0.25">
      <c r="D784" s="20"/>
    </row>
    <row r="785" spans="4:4" hidden="1" x14ac:dyDescent="0.25">
      <c r="D785" s="20"/>
    </row>
    <row r="786" spans="4:4" hidden="1" x14ac:dyDescent="0.25">
      <c r="D786" s="20"/>
    </row>
    <row r="787" spans="4:4" hidden="1" x14ac:dyDescent="0.25">
      <c r="D787" s="20"/>
    </row>
    <row r="788" spans="4:4" hidden="1" x14ac:dyDescent="0.25">
      <c r="D788" s="20"/>
    </row>
    <row r="789" spans="4:4" hidden="1" x14ac:dyDescent="0.25">
      <c r="D789" s="20"/>
    </row>
    <row r="790" spans="4:4" hidden="1" x14ac:dyDescent="0.25">
      <c r="D790" s="20"/>
    </row>
    <row r="791" spans="4:4" hidden="1" x14ac:dyDescent="0.25">
      <c r="D791" s="20"/>
    </row>
    <row r="792" spans="4:4" hidden="1" x14ac:dyDescent="0.25">
      <c r="D792" s="20"/>
    </row>
    <row r="793" spans="4:4" hidden="1" x14ac:dyDescent="0.25">
      <c r="D793" s="20"/>
    </row>
    <row r="794" spans="4:4" hidden="1" x14ac:dyDescent="0.25">
      <c r="D794" s="20"/>
    </row>
    <row r="795" spans="4:4" hidden="1" x14ac:dyDescent="0.25">
      <c r="D795" s="20"/>
    </row>
    <row r="796" spans="4:4" hidden="1" x14ac:dyDescent="0.25">
      <c r="D796" s="20"/>
    </row>
    <row r="797" spans="4:4" hidden="1" x14ac:dyDescent="0.25">
      <c r="D797" s="20"/>
    </row>
    <row r="798" spans="4:4" hidden="1" x14ac:dyDescent="0.25">
      <c r="D798" s="20"/>
    </row>
    <row r="799" spans="4:4" hidden="1" x14ac:dyDescent="0.25">
      <c r="D799" s="20"/>
    </row>
    <row r="800" spans="4:4" hidden="1" x14ac:dyDescent="0.25">
      <c r="D800" s="20"/>
    </row>
    <row r="801" spans="4:4" hidden="1" x14ac:dyDescent="0.25">
      <c r="D801" s="20"/>
    </row>
    <row r="802" spans="4:4" hidden="1" x14ac:dyDescent="0.25">
      <c r="D802" s="20"/>
    </row>
    <row r="803" spans="4:4" hidden="1" x14ac:dyDescent="0.25">
      <c r="D803" s="20"/>
    </row>
    <row r="804" spans="4:4" hidden="1" x14ac:dyDescent="0.25">
      <c r="D804" s="20"/>
    </row>
    <row r="805" spans="4:4" hidden="1" x14ac:dyDescent="0.25">
      <c r="D805" s="20"/>
    </row>
    <row r="806" spans="4:4" hidden="1" x14ac:dyDescent="0.25">
      <c r="D806" s="20"/>
    </row>
    <row r="807" spans="4:4" hidden="1" x14ac:dyDescent="0.25">
      <c r="D807" s="20"/>
    </row>
    <row r="808" spans="4:4" hidden="1" x14ac:dyDescent="0.25">
      <c r="D808" s="20"/>
    </row>
    <row r="809" spans="4:4" hidden="1" x14ac:dyDescent="0.25">
      <c r="D809" s="20"/>
    </row>
    <row r="810" spans="4:4" hidden="1" x14ac:dyDescent="0.25">
      <c r="D810" s="20"/>
    </row>
    <row r="811" spans="4:4" hidden="1" x14ac:dyDescent="0.25">
      <c r="D811" s="20"/>
    </row>
    <row r="812" spans="4:4" hidden="1" x14ac:dyDescent="0.25">
      <c r="D812" s="20"/>
    </row>
    <row r="813" spans="4:4" hidden="1" x14ac:dyDescent="0.25">
      <c r="D813" s="20"/>
    </row>
    <row r="814" spans="4:4" hidden="1" x14ac:dyDescent="0.25">
      <c r="D814" s="20"/>
    </row>
    <row r="815" spans="4:4" hidden="1" x14ac:dyDescent="0.25">
      <c r="D815" s="20"/>
    </row>
    <row r="816" spans="4:4" hidden="1" x14ac:dyDescent="0.25">
      <c r="D816" s="20"/>
    </row>
    <row r="817" spans="4:4" hidden="1" x14ac:dyDescent="0.25">
      <c r="D817" s="20"/>
    </row>
    <row r="818" spans="4:4" hidden="1" x14ac:dyDescent="0.25">
      <c r="D818" s="20"/>
    </row>
    <row r="819" spans="4:4" hidden="1" x14ac:dyDescent="0.25">
      <c r="D819" s="20"/>
    </row>
    <row r="820" spans="4:4" hidden="1" x14ac:dyDescent="0.25">
      <c r="D820" s="20"/>
    </row>
    <row r="821" spans="4:4" hidden="1" x14ac:dyDescent="0.25">
      <c r="D821" s="20"/>
    </row>
    <row r="822" spans="4:4" hidden="1" x14ac:dyDescent="0.25">
      <c r="D822" s="20"/>
    </row>
    <row r="823" spans="4:4" hidden="1" x14ac:dyDescent="0.25">
      <c r="D823" s="20"/>
    </row>
    <row r="824" spans="4:4" hidden="1" x14ac:dyDescent="0.25">
      <c r="D824" s="20"/>
    </row>
    <row r="825" spans="4:4" hidden="1" x14ac:dyDescent="0.25">
      <c r="D825" s="20"/>
    </row>
    <row r="826" spans="4:4" hidden="1" x14ac:dyDescent="0.25">
      <c r="D826" s="20"/>
    </row>
    <row r="827" spans="4:4" hidden="1" x14ac:dyDescent="0.25">
      <c r="D827" s="20"/>
    </row>
    <row r="828" spans="4:4" hidden="1" x14ac:dyDescent="0.25">
      <c r="D828" s="20"/>
    </row>
    <row r="829" spans="4:4" hidden="1" x14ac:dyDescent="0.25">
      <c r="D829" s="20"/>
    </row>
    <row r="830" spans="4:4" hidden="1" x14ac:dyDescent="0.25">
      <c r="D830" s="20"/>
    </row>
    <row r="831" spans="4:4" hidden="1" x14ac:dyDescent="0.25">
      <c r="D831" s="20"/>
    </row>
    <row r="832" spans="4:4" hidden="1" x14ac:dyDescent="0.25">
      <c r="D832" s="20"/>
    </row>
    <row r="833" spans="4:4" hidden="1" x14ac:dyDescent="0.25">
      <c r="D833" s="20"/>
    </row>
    <row r="834" spans="4:4" hidden="1" x14ac:dyDescent="0.25">
      <c r="D834" s="20"/>
    </row>
    <row r="835" spans="4:4" hidden="1" x14ac:dyDescent="0.25">
      <c r="D835" s="20"/>
    </row>
    <row r="836" spans="4:4" hidden="1" x14ac:dyDescent="0.25">
      <c r="D836" s="20"/>
    </row>
    <row r="837" spans="4:4" hidden="1" x14ac:dyDescent="0.25">
      <c r="D837" s="20"/>
    </row>
    <row r="838" spans="4:4" hidden="1" x14ac:dyDescent="0.25">
      <c r="D838" s="20"/>
    </row>
    <row r="839" spans="4:4" hidden="1" x14ac:dyDescent="0.25">
      <c r="D839" s="20"/>
    </row>
    <row r="840" spans="4:4" hidden="1" x14ac:dyDescent="0.25">
      <c r="D840" s="20"/>
    </row>
    <row r="841" spans="4:4" hidden="1" x14ac:dyDescent="0.25">
      <c r="D841" s="20"/>
    </row>
    <row r="842" spans="4:4" hidden="1" x14ac:dyDescent="0.25">
      <c r="D842" s="20"/>
    </row>
    <row r="843" spans="4:4" hidden="1" x14ac:dyDescent="0.25">
      <c r="D843" s="20"/>
    </row>
    <row r="844" spans="4:4" hidden="1" x14ac:dyDescent="0.25">
      <c r="D844" s="20"/>
    </row>
    <row r="845" spans="4:4" hidden="1" x14ac:dyDescent="0.25">
      <c r="D845" s="20"/>
    </row>
    <row r="846" spans="4:4" hidden="1" x14ac:dyDescent="0.25">
      <c r="D846" s="20"/>
    </row>
    <row r="847" spans="4:4" hidden="1" x14ac:dyDescent="0.25">
      <c r="D847" s="20"/>
    </row>
    <row r="848" spans="4:4" hidden="1" x14ac:dyDescent="0.25">
      <c r="D848" s="20"/>
    </row>
    <row r="849" spans="4:4" hidden="1" x14ac:dyDescent="0.25">
      <c r="D849" s="20"/>
    </row>
    <row r="850" spans="4:4" hidden="1" x14ac:dyDescent="0.25">
      <c r="D850" s="20"/>
    </row>
    <row r="851" spans="4:4" hidden="1" x14ac:dyDescent="0.25">
      <c r="D851" s="20"/>
    </row>
    <row r="852" spans="4:4" hidden="1" x14ac:dyDescent="0.25">
      <c r="D852" s="20"/>
    </row>
    <row r="853" spans="4:4" hidden="1" x14ac:dyDescent="0.25">
      <c r="D853" s="20"/>
    </row>
    <row r="854" spans="4:4" hidden="1" x14ac:dyDescent="0.25">
      <c r="D854" s="20"/>
    </row>
    <row r="855" spans="4:4" hidden="1" x14ac:dyDescent="0.25">
      <c r="D855" s="20"/>
    </row>
    <row r="856" spans="4:4" hidden="1" x14ac:dyDescent="0.25">
      <c r="D856" s="20"/>
    </row>
    <row r="857" spans="4:4" hidden="1" x14ac:dyDescent="0.25">
      <c r="D857" s="20"/>
    </row>
    <row r="858" spans="4:4" hidden="1" x14ac:dyDescent="0.25">
      <c r="D858" s="20"/>
    </row>
    <row r="859" spans="4:4" hidden="1" x14ac:dyDescent="0.25">
      <c r="D859" s="20"/>
    </row>
    <row r="860" spans="4:4" hidden="1" x14ac:dyDescent="0.25">
      <c r="D860" s="20"/>
    </row>
    <row r="861" spans="4:4" hidden="1" x14ac:dyDescent="0.25">
      <c r="D861" s="20"/>
    </row>
    <row r="862" spans="4:4" hidden="1" x14ac:dyDescent="0.25">
      <c r="D862" s="20"/>
    </row>
    <row r="863" spans="4:4" hidden="1" x14ac:dyDescent="0.25">
      <c r="D863" s="20"/>
    </row>
    <row r="864" spans="4:4" hidden="1" x14ac:dyDescent="0.25">
      <c r="D864" s="20"/>
    </row>
    <row r="865" spans="4:4" hidden="1" x14ac:dyDescent="0.25">
      <c r="D865" s="20"/>
    </row>
    <row r="866" spans="4:4" hidden="1" x14ac:dyDescent="0.25">
      <c r="D866" s="20"/>
    </row>
    <row r="867" spans="4:4" hidden="1" x14ac:dyDescent="0.25">
      <c r="D867" s="20"/>
    </row>
    <row r="868" spans="4:4" hidden="1" x14ac:dyDescent="0.25">
      <c r="D868" s="20"/>
    </row>
    <row r="869" spans="4:4" hidden="1" x14ac:dyDescent="0.25">
      <c r="D869" s="20"/>
    </row>
    <row r="870" spans="4:4" hidden="1" x14ac:dyDescent="0.25">
      <c r="D870" s="20"/>
    </row>
    <row r="871" spans="4:4" hidden="1" x14ac:dyDescent="0.25">
      <c r="D871" s="20"/>
    </row>
    <row r="872" spans="4:4" hidden="1" x14ac:dyDescent="0.25">
      <c r="D872" s="20"/>
    </row>
    <row r="873" spans="4:4" hidden="1" x14ac:dyDescent="0.25">
      <c r="D873" s="20"/>
    </row>
    <row r="874" spans="4:4" hidden="1" x14ac:dyDescent="0.25">
      <c r="D874" s="20"/>
    </row>
    <row r="875" spans="4:4" hidden="1" x14ac:dyDescent="0.25">
      <c r="D875" s="20"/>
    </row>
    <row r="876" spans="4:4" hidden="1" x14ac:dyDescent="0.25">
      <c r="D876" s="20"/>
    </row>
    <row r="877" spans="4:4" hidden="1" x14ac:dyDescent="0.25">
      <c r="D877" s="20"/>
    </row>
    <row r="878" spans="4:4" hidden="1" x14ac:dyDescent="0.25">
      <c r="D878" s="20"/>
    </row>
    <row r="879" spans="4:4" hidden="1" x14ac:dyDescent="0.25">
      <c r="D879" s="20"/>
    </row>
    <row r="880" spans="4:4" hidden="1" x14ac:dyDescent="0.25">
      <c r="D880" s="20"/>
    </row>
    <row r="881" spans="4:4" hidden="1" x14ac:dyDescent="0.25">
      <c r="D881" s="20"/>
    </row>
    <row r="882" spans="4:4" hidden="1" x14ac:dyDescent="0.25">
      <c r="D882" s="20"/>
    </row>
    <row r="883" spans="4:4" hidden="1" x14ac:dyDescent="0.25">
      <c r="D883" s="20"/>
    </row>
    <row r="884" spans="4:4" hidden="1" x14ac:dyDescent="0.25">
      <c r="D884" s="20"/>
    </row>
    <row r="885" spans="4:4" hidden="1" x14ac:dyDescent="0.25">
      <c r="D885" s="20"/>
    </row>
    <row r="886" spans="4:4" hidden="1" x14ac:dyDescent="0.25">
      <c r="D886" s="20"/>
    </row>
    <row r="887" spans="4:4" hidden="1" x14ac:dyDescent="0.25">
      <c r="D887" s="20"/>
    </row>
    <row r="888" spans="4:4" hidden="1" x14ac:dyDescent="0.25">
      <c r="D888" s="20"/>
    </row>
    <row r="889" spans="4:4" hidden="1" x14ac:dyDescent="0.25">
      <c r="D889" s="20"/>
    </row>
    <row r="890" spans="4:4" hidden="1" x14ac:dyDescent="0.25">
      <c r="D890" s="20"/>
    </row>
    <row r="891" spans="4:4" hidden="1" x14ac:dyDescent="0.25">
      <c r="D891" s="20"/>
    </row>
    <row r="892" spans="4:4" hidden="1" x14ac:dyDescent="0.25">
      <c r="D892" s="20"/>
    </row>
    <row r="893" spans="4:4" hidden="1" x14ac:dyDescent="0.25">
      <c r="D893" s="20"/>
    </row>
    <row r="894" spans="4:4" hidden="1" x14ac:dyDescent="0.25">
      <c r="D894" s="20"/>
    </row>
    <row r="895" spans="4:4" hidden="1" x14ac:dyDescent="0.25">
      <c r="D895" s="20"/>
    </row>
    <row r="896" spans="4:4" hidden="1" x14ac:dyDescent="0.25">
      <c r="D896" s="20"/>
    </row>
    <row r="897" spans="4:4" hidden="1" x14ac:dyDescent="0.25">
      <c r="D897" s="20"/>
    </row>
    <row r="898" spans="4:4" hidden="1" x14ac:dyDescent="0.25">
      <c r="D898" s="20"/>
    </row>
    <row r="899" spans="4:4" hidden="1" x14ac:dyDescent="0.25">
      <c r="D899" s="20"/>
    </row>
    <row r="900" spans="4:4" hidden="1" x14ac:dyDescent="0.25">
      <c r="D900" s="20"/>
    </row>
    <row r="901" spans="4:4" hidden="1" x14ac:dyDescent="0.25">
      <c r="D901" s="20"/>
    </row>
    <row r="902" spans="4:4" hidden="1" x14ac:dyDescent="0.25">
      <c r="D902" s="20"/>
    </row>
    <row r="903" spans="4:4" hidden="1" x14ac:dyDescent="0.25">
      <c r="D903" s="20"/>
    </row>
    <row r="904" spans="4:4" hidden="1" x14ac:dyDescent="0.25">
      <c r="D904" s="20"/>
    </row>
    <row r="905" spans="4:4" hidden="1" x14ac:dyDescent="0.25">
      <c r="D905" s="20"/>
    </row>
    <row r="906" spans="4:4" hidden="1" x14ac:dyDescent="0.25">
      <c r="D906" s="20"/>
    </row>
    <row r="907" spans="4:4" hidden="1" x14ac:dyDescent="0.25">
      <c r="D907" s="20"/>
    </row>
    <row r="908" spans="4:4" hidden="1" x14ac:dyDescent="0.25">
      <c r="D908" s="20"/>
    </row>
    <row r="909" spans="4:4" hidden="1" x14ac:dyDescent="0.25">
      <c r="D909" s="20"/>
    </row>
    <row r="910" spans="4:4" hidden="1" x14ac:dyDescent="0.25">
      <c r="D910" s="20"/>
    </row>
    <row r="911" spans="4:4" hidden="1" x14ac:dyDescent="0.25">
      <c r="D911" s="20"/>
    </row>
    <row r="912" spans="4:4" hidden="1" x14ac:dyDescent="0.25">
      <c r="D912" s="20"/>
    </row>
    <row r="913" spans="4:4" hidden="1" x14ac:dyDescent="0.25">
      <c r="D913" s="20"/>
    </row>
    <row r="914" spans="4:4" hidden="1" x14ac:dyDescent="0.25">
      <c r="D914" s="20"/>
    </row>
    <row r="915" spans="4:4" hidden="1" x14ac:dyDescent="0.25">
      <c r="D915" s="20"/>
    </row>
    <row r="916" spans="4:4" hidden="1" x14ac:dyDescent="0.25">
      <c r="D916" s="20"/>
    </row>
    <row r="917" spans="4:4" hidden="1" x14ac:dyDescent="0.25">
      <c r="D917" s="20"/>
    </row>
    <row r="918" spans="4:4" hidden="1" x14ac:dyDescent="0.25">
      <c r="D918" s="20"/>
    </row>
    <row r="919" spans="4:4" hidden="1" x14ac:dyDescent="0.25">
      <c r="D919" s="20"/>
    </row>
    <row r="920" spans="4:4" hidden="1" x14ac:dyDescent="0.25">
      <c r="D920" s="20"/>
    </row>
    <row r="921" spans="4:4" hidden="1" x14ac:dyDescent="0.25">
      <c r="D921" s="20"/>
    </row>
    <row r="922" spans="4:4" hidden="1" x14ac:dyDescent="0.25">
      <c r="D922" s="20"/>
    </row>
    <row r="923" spans="4:4" hidden="1" x14ac:dyDescent="0.25">
      <c r="D923" s="20"/>
    </row>
    <row r="924" spans="4:4" hidden="1" x14ac:dyDescent="0.25">
      <c r="D924" s="20"/>
    </row>
    <row r="925" spans="4:4" hidden="1" x14ac:dyDescent="0.25">
      <c r="D925" s="20"/>
    </row>
    <row r="926" spans="4:4" hidden="1" x14ac:dyDescent="0.25">
      <c r="D926" s="20"/>
    </row>
    <row r="927" spans="4:4" hidden="1" x14ac:dyDescent="0.25">
      <c r="D927" s="20"/>
    </row>
    <row r="928" spans="4:4" hidden="1" x14ac:dyDescent="0.25">
      <c r="D928" s="20"/>
    </row>
    <row r="929" spans="4:4" hidden="1" x14ac:dyDescent="0.25">
      <c r="D929" s="20"/>
    </row>
    <row r="930" spans="4:4" hidden="1" x14ac:dyDescent="0.25">
      <c r="D930" s="20"/>
    </row>
    <row r="931" spans="4:4" hidden="1" x14ac:dyDescent="0.25">
      <c r="D931" s="20"/>
    </row>
    <row r="932" spans="4:4" hidden="1" x14ac:dyDescent="0.25">
      <c r="D932" s="20"/>
    </row>
    <row r="933" spans="4:4" hidden="1" x14ac:dyDescent="0.25">
      <c r="D933" s="20"/>
    </row>
    <row r="934" spans="4:4" hidden="1" x14ac:dyDescent="0.25">
      <c r="D934" s="20"/>
    </row>
    <row r="935" spans="4:4" hidden="1" x14ac:dyDescent="0.25">
      <c r="D935" s="20"/>
    </row>
    <row r="936" spans="4:4" hidden="1" x14ac:dyDescent="0.25">
      <c r="D936" s="20"/>
    </row>
    <row r="937" spans="4:4" hidden="1" x14ac:dyDescent="0.25">
      <c r="D937" s="20"/>
    </row>
    <row r="938" spans="4:4" hidden="1" x14ac:dyDescent="0.25">
      <c r="D938" s="20"/>
    </row>
    <row r="939" spans="4:4" hidden="1" x14ac:dyDescent="0.25">
      <c r="D939" s="20"/>
    </row>
    <row r="940" spans="4:4" hidden="1" x14ac:dyDescent="0.25">
      <c r="D940" s="20"/>
    </row>
    <row r="941" spans="4:4" hidden="1" x14ac:dyDescent="0.25">
      <c r="D941" s="20"/>
    </row>
    <row r="942" spans="4:4" hidden="1" x14ac:dyDescent="0.25">
      <c r="D942" s="20"/>
    </row>
    <row r="943" spans="4:4" hidden="1" x14ac:dyDescent="0.25">
      <c r="D943" s="20"/>
    </row>
    <row r="944" spans="4:4" hidden="1" x14ac:dyDescent="0.25">
      <c r="D944" s="20"/>
    </row>
    <row r="945" spans="4:4" hidden="1" x14ac:dyDescent="0.25">
      <c r="D945" s="20"/>
    </row>
    <row r="946" spans="4:4" hidden="1" x14ac:dyDescent="0.25">
      <c r="D946" s="20"/>
    </row>
    <row r="947" spans="4:4" hidden="1" x14ac:dyDescent="0.25">
      <c r="D947" s="20"/>
    </row>
    <row r="948" spans="4:4" hidden="1" x14ac:dyDescent="0.25">
      <c r="D948" s="20"/>
    </row>
    <row r="949" spans="4:4" hidden="1" x14ac:dyDescent="0.25">
      <c r="D949" s="20"/>
    </row>
    <row r="950" spans="4:4" hidden="1" x14ac:dyDescent="0.25">
      <c r="D950" s="20"/>
    </row>
    <row r="951" spans="4:4" hidden="1" x14ac:dyDescent="0.25">
      <c r="D951" s="20"/>
    </row>
    <row r="952" spans="4:4" hidden="1" x14ac:dyDescent="0.25">
      <c r="D952" s="20"/>
    </row>
    <row r="953" spans="4:4" hidden="1" x14ac:dyDescent="0.25">
      <c r="D953" s="20"/>
    </row>
    <row r="954" spans="4:4" hidden="1" x14ac:dyDescent="0.25">
      <c r="D954" s="20"/>
    </row>
    <row r="955" spans="4:4" hidden="1" x14ac:dyDescent="0.25">
      <c r="D955" s="20"/>
    </row>
    <row r="956" spans="4:4" hidden="1" x14ac:dyDescent="0.25">
      <c r="D956" s="20"/>
    </row>
    <row r="957" spans="4:4" hidden="1" x14ac:dyDescent="0.25">
      <c r="D957" s="20"/>
    </row>
    <row r="958" spans="4:4" hidden="1" x14ac:dyDescent="0.25">
      <c r="D958" s="20"/>
    </row>
    <row r="959" spans="4:4" hidden="1" x14ac:dyDescent="0.25">
      <c r="D959" s="20"/>
    </row>
    <row r="960" spans="4:4" hidden="1" x14ac:dyDescent="0.25">
      <c r="D960" s="20"/>
    </row>
    <row r="961" spans="4:4" hidden="1" x14ac:dyDescent="0.25">
      <c r="D961" s="20"/>
    </row>
    <row r="962" spans="4:4" hidden="1" x14ac:dyDescent="0.25">
      <c r="D962" s="20"/>
    </row>
    <row r="963" spans="4:4" hidden="1" x14ac:dyDescent="0.25">
      <c r="D963" s="20"/>
    </row>
    <row r="964" spans="4:4" hidden="1" x14ac:dyDescent="0.25">
      <c r="D964" s="20"/>
    </row>
    <row r="965" spans="4:4" hidden="1" x14ac:dyDescent="0.25">
      <c r="D965" s="20"/>
    </row>
    <row r="966" spans="4:4" hidden="1" x14ac:dyDescent="0.25">
      <c r="D966" s="20"/>
    </row>
    <row r="967" spans="4:4" hidden="1" x14ac:dyDescent="0.25">
      <c r="D967" s="20"/>
    </row>
    <row r="968" spans="4:4" hidden="1" x14ac:dyDescent="0.25">
      <c r="D968" s="20"/>
    </row>
    <row r="969" spans="4:4" hidden="1" x14ac:dyDescent="0.25">
      <c r="D969" s="20"/>
    </row>
    <row r="970" spans="4:4" hidden="1" x14ac:dyDescent="0.25">
      <c r="D970" s="20"/>
    </row>
    <row r="971" spans="4:4" hidden="1" x14ac:dyDescent="0.25">
      <c r="D971" s="20"/>
    </row>
    <row r="972" spans="4:4" hidden="1" x14ac:dyDescent="0.25">
      <c r="D972" s="20"/>
    </row>
    <row r="973" spans="4:4" hidden="1" x14ac:dyDescent="0.25">
      <c r="D973" s="20"/>
    </row>
    <row r="974" spans="4:4" hidden="1" x14ac:dyDescent="0.25">
      <c r="D974" s="20"/>
    </row>
    <row r="975" spans="4:4" hidden="1" x14ac:dyDescent="0.25">
      <c r="D975" s="20"/>
    </row>
    <row r="976" spans="4:4" hidden="1" x14ac:dyDescent="0.25">
      <c r="D976" s="20"/>
    </row>
    <row r="977" spans="4:4" hidden="1" x14ac:dyDescent="0.25">
      <c r="D977" s="20"/>
    </row>
    <row r="978" spans="4:4" hidden="1" x14ac:dyDescent="0.25">
      <c r="D978" s="20"/>
    </row>
    <row r="979" spans="4:4" hidden="1" x14ac:dyDescent="0.25">
      <c r="D979" s="20"/>
    </row>
    <row r="980" spans="4:4" hidden="1" x14ac:dyDescent="0.25">
      <c r="D980" s="20"/>
    </row>
    <row r="981" spans="4:4" hidden="1" x14ac:dyDescent="0.25">
      <c r="D981" s="20"/>
    </row>
    <row r="982" spans="4:4" hidden="1" x14ac:dyDescent="0.25">
      <c r="D982" s="20"/>
    </row>
    <row r="983" spans="4:4" hidden="1" x14ac:dyDescent="0.25">
      <c r="D983" s="20"/>
    </row>
    <row r="984" spans="4:4" hidden="1" x14ac:dyDescent="0.25">
      <c r="D984" s="20"/>
    </row>
    <row r="985" spans="4:4" hidden="1" x14ac:dyDescent="0.25">
      <c r="D985" s="20"/>
    </row>
    <row r="986" spans="4:4" hidden="1" x14ac:dyDescent="0.25">
      <c r="D986" s="20"/>
    </row>
    <row r="987" spans="4:4" hidden="1" x14ac:dyDescent="0.25">
      <c r="D987" s="20"/>
    </row>
    <row r="988" spans="4:4" hidden="1" x14ac:dyDescent="0.25">
      <c r="D988" s="20"/>
    </row>
    <row r="989" spans="4:4" hidden="1" x14ac:dyDescent="0.25">
      <c r="D989" s="20"/>
    </row>
    <row r="990" spans="4:4" hidden="1" x14ac:dyDescent="0.25">
      <c r="D990" s="20"/>
    </row>
    <row r="991" spans="4:4" hidden="1" x14ac:dyDescent="0.25">
      <c r="D991" s="20"/>
    </row>
    <row r="992" spans="4:4" hidden="1" x14ac:dyDescent="0.25">
      <c r="D992" s="20"/>
    </row>
    <row r="993" spans="4:4" hidden="1" x14ac:dyDescent="0.25">
      <c r="D993" s="20"/>
    </row>
    <row r="994" spans="4:4" hidden="1" x14ac:dyDescent="0.25">
      <c r="D994" s="20"/>
    </row>
    <row r="995" spans="4:4" hidden="1" x14ac:dyDescent="0.25">
      <c r="D995" s="20"/>
    </row>
    <row r="996" spans="4:4" hidden="1" x14ac:dyDescent="0.25">
      <c r="D996" s="20"/>
    </row>
    <row r="997" spans="4:4" hidden="1" x14ac:dyDescent="0.25">
      <c r="D997" s="20"/>
    </row>
    <row r="998" spans="4:4" hidden="1" x14ac:dyDescent="0.25">
      <c r="D998" s="20"/>
    </row>
    <row r="999" spans="4:4" hidden="1" x14ac:dyDescent="0.25">
      <c r="D999" s="20"/>
    </row>
    <row r="1000" spans="4:4" hidden="1" x14ac:dyDescent="0.25">
      <c r="D1000" s="20"/>
    </row>
    <row r="1001" spans="4:4" hidden="1" x14ac:dyDescent="0.25">
      <c r="D1001" s="20"/>
    </row>
    <row r="1002" spans="4:4" hidden="1" x14ac:dyDescent="0.25">
      <c r="D1002" s="20"/>
    </row>
    <row r="1003" spans="4:4" hidden="1" x14ac:dyDescent="0.25">
      <c r="D1003" s="20"/>
    </row>
    <row r="1004" spans="4:4" hidden="1" x14ac:dyDescent="0.25">
      <c r="D1004" s="20"/>
    </row>
    <row r="1005" spans="4:4" hidden="1" x14ac:dyDescent="0.25">
      <c r="D1005" s="20"/>
    </row>
    <row r="1006" spans="4:4" hidden="1" x14ac:dyDescent="0.25">
      <c r="D1006" s="20"/>
    </row>
    <row r="1007" spans="4:4" hidden="1" x14ac:dyDescent="0.25">
      <c r="D1007" s="20"/>
    </row>
    <row r="1008" spans="4:4" hidden="1" x14ac:dyDescent="0.25">
      <c r="D1008" s="20"/>
    </row>
    <row r="1009" spans="4:4" hidden="1" x14ac:dyDescent="0.25">
      <c r="D1009" s="20"/>
    </row>
    <row r="1010" spans="4:4" hidden="1" x14ac:dyDescent="0.25">
      <c r="D1010" s="20"/>
    </row>
    <row r="1011" spans="4:4" hidden="1" x14ac:dyDescent="0.25">
      <c r="D1011" s="20"/>
    </row>
    <row r="1012" spans="4:4" hidden="1" x14ac:dyDescent="0.25">
      <c r="D1012" s="20"/>
    </row>
    <row r="1013" spans="4:4" hidden="1" x14ac:dyDescent="0.25">
      <c r="D1013" s="20"/>
    </row>
    <row r="1014" spans="4:4" hidden="1" x14ac:dyDescent="0.25">
      <c r="D1014" s="20"/>
    </row>
    <row r="1015" spans="4:4" hidden="1" x14ac:dyDescent="0.25">
      <c r="D1015" s="20"/>
    </row>
    <row r="1016" spans="4:4" hidden="1" x14ac:dyDescent="0.25">
      <c r="D1016" s="20"/>
    </row>
    <row r="1017" spans="4:4" hidden="1" x14ac:dyDescent="0.25">
      <c r="D1017" s="20"/>
    </row>
    <row r="1018" spans="4:4" hidden="1" x14ac:dyDescent="0.25">
      <c r="D1018" s="20"/>
    </row>
    <row r="1019" spans="4:4" hidden="1" x14ac:dyDescent="0.25">
      <c r="D1019" s="20"/>
    </row>
    <row r="1020" spans="4:4" hidden="1" x14ac:dyDescent="0.25">
      <c r="D1020" s="20"/>
    </row>
    <row r="1021" spans="4:4" hidden="1" x14ac:dyDescent="0.25">
      <c r="D1021" s="20"/>
    </row>
    <row r="1022" spans="4:4" hidden="1" x14ac:dyDescent="0.25">
      <c r="D1022" s="20"/>
    </row>
    <row r="1023" spans="4:4" hidden="1" x14ac:dyDescent="0.25">
      <c r="D1023" s="20"/>
    </row>
    <row r="1024" spans="4:4" hidden="1" x14ac:dyDescent="0.25">
      <c r="D1024" s="20"/>
    </row>
    <row r="1025" spans="4:4" hidden="1" x14ac:dyDescent="0.25">
      <c r="D1025" s="20"/>
    </row>
    <row r="1026" spans="4:4" hidden="1" x14ac:dyDescent="0.25">
      <c r="D1026" s="20"/>
    </row>
    <row r="1027" spans="4:4" hidden="1" x14ac:dyDescent="0.25">
      <c r="D1027" s="20"/>
    </row>
    <row r="1028" spans="4:4" hidden="1" x14ac:dyDescent="0.25">
      <c r="D1028" s="20"/>
    </row>
    <row r="1029" spans="4:4" hidden="1" x14ac:dyDescent="0.25">
      <c r="D1029" s="20"/>
    </row>
    <row r="1030" spans="4:4" hidden="1" x14ac:dyDescent="0.25">
      <c r="D1030" s="20"/>
    </row>
    <row r="1031" spans="4:4" hidden="1" x14ac:dyDescent="0.25">
      <c r="D1031" s="20"/>
    </row>
    <row r="1032" spans="4:4" hidden="1" x14ac:dyDescent="0.25">
      <c r="D1032" s="20"/>
    </row>
    <row r="1033" spans="4:4" hidden="1" x14ac:dyDescent="0.25">
      <c r="D1033" s="20"/>
    </row>
    <row r="1034" spans="4:4" hidden="1" x14ac:dyDescent="0.25">
      <c r="D1034" s="20"/>
    </row>
    <row r="1035" spans="4:4" hidden="1" x14ac:dyDescent="0.25">
      <c r="D1035" s="20"/>
    </row>
    <row r="1036" spans="4:4" hidden="1" x14ac:dyDescent="0.25">
      <c r="D1036" s="20"/>
    </row>
    <row r="1037" spans="4:4" hidden="1" x14ac:dyDescent="0.25">
      <c r="D1037" s="20"/>
    </row>
    <row r="1038" spans="4:4" hidden="1" x14ac:dyDescent="0.25">
      <c r="D1038" s="20"/>
    </row>
    <row r="1039" spans="4:4" hidden="1" x14ac:dyDescent="0.25">
      <c r="D1039" s="20"/>
    </row>
    <row r="1040" spans="4:4" hidden="1" x14ac:dyDescent="0.25">
      <c r="D1040" s="20"/>
    </row>
    <row r="1041" spans="4:4" hidden="1" x14ac:dyDescent="0.25">
      <c r="D1041" s="20"/>
    </row>
    <row r="1042" spans="4:4" hidden="1" x14ac:dyDescent="0.25">
      <c r="D1042" s="20"/>
    </row>
    <row r="1043" spans="4:4" hidden="1" x14ac:dyDescent="0.25">
      <c r="D1043" s="20"/>
    </row>
    <row r="1044" spans="4:4" hidden="1" x14ac:dyDescent="0.25">
      <c r="D1044" s="20"/>
    </row>
    <row r="1045" spans="4:4" hidden="1" x14ac:dyDescent="0.25">
      <c r="D1045" s="20"/>
    </row>
    <row r="1046" spans="4:4" hidden="1" x14ac:dyDescent="0.25">
      <c r="D1046" s="20"/>
    </row>
    <row r="1047" spans="4:4" hidden="1" x14ac:dyDescent="0.25">
      <c r="D1047" s="20"/>
    </row>
    <row r="1048" spans="4:4" hidden="1" x14ac:dyDescent="0.25">
      <c r="D1048" s="20"/>
    </row>
    <row r="1049" spans="4:4" hidden="1" x14ac:dyDescent="0.25">
      <c r="D1049" s="20"/>
    </row>
    <row r="1050" spans="4:4" hidden="1" x14ac:dyDescent="0.25">
      <c r="D1050" s="20"/>
    </row>
    <row r="1051" spans="4:4" hidden="1" x14ac:dyDescent="0.25">
      <c r="D1051" s="20"/>
    </row>
    <row r="1052" spans="4:4" hidden="1" x14ac:dyDescent="0.25">
      <c r="D1052" s="20"/>
    </row>
    <row r="1053" spans="4:4" hidden="1" x14ac:dyDescent="0.25">
      <c r="D1053" s="20"/>
    </row>
    <row r="1054" spans="4:4" hidden="1" x14ac:dyDescent="0.25">
      <c r="D1054" s="20"/>
    </row>
    <row r="1055" spans="4:4" hidden="1" x14ac:dyDescent="0.25">
      <c r="D1055" s="20"/>
    </row>
    <row r="1056" spans="4:4" hidden="1" x14ac:dyDescent="0.25">
      <c r="D1056" s="20"/>
    </row>
    <row r="1057" spans="4:4" hidden="1" x14ac:dyDescent="0.25">
      <c r="D1057" s="20"/>
    </row>
    <row r="1058" spans="4:4" hidden="1" x14ac:dyDescent="0.25">
      <c r="D1058" s="20"/>
    </row>
    <row r="1059" spans="4:4" hidden="1" x14ac:dyDescent="0.25">
      <c r="D1059" s="20"/>
    </row>
    <row r="1060" spans="4:4" hidden="1" x14ac:dyDescent="0.25">
      <c r="D1060" s="20"/>
    </row>
    <row r="1061" spans="4:4" hidden="1" x14ac:dyDescent="0.25">
      <c r="D1061" s="20"/>
    </row>
    <row r="1062" spans="4:4" hidden="1" x14ac:dyDescent="0.25">
      <c r="D1062" s="20"/>
    </row>
    <row r="1063" spans="4:4" hidden="1" x14ac:dyDescent="0.25">
      <c r="D1063" s="20"/>
    </row>
    <row r="1064" spans="4:4" hidden="1" x14ac:dyDescent="0.25">
      <c r="D1064" s="20"/>
    </row>
    <row r="1065" spans="4:4" hidden="1" x14ac:dyDescent="0.25">
      <c r="D1065" s="20"/>
    </row>
    <row r="1066" spans="4:4" hidden="1" x14ac:dyDescent="0.25">
      <c r="D1066" s="20"/>
    </row>
    <row r="1067" spans="4:4" hidden="1" x14ac:dyDescent="0.25">
      <c r="D1067" s="20"/>
    </row>
    <row r="1068" spans="4:4" hidden="1" x14ac:dyDescent="0.25">
      <c r="D1068" s="20"/>
    </row>
    <row r="1069" spans="4:4" hidden="1" x14ac:dyDescent="0.25">
      <c r="D1069" s="20"/>
    </row>
    <row r="1070" spans="4:4" hidden="1" x14ac:dyDescent="0.25">
      <c r="D1070" s="20"/>
    </row>
    <row r="1071" spans="4:4" hidden="1" x14ac:dyDescent="0.25">
      <c r="D1071" s="20"/>
    </row>
    <row r="1072" spans="4:4" hidden="1" x14ac:dyDescent="0.25">
      <c r="D1072" s="20"/>
    </row>
    <row r="1073" spans="4:4" hidden="1" x14ac:dyDescent="0.25">
      <c r="D1073" s="20"/>
    </row>
    <row r="1074" spans="4:4" hidden="1" x14ac:dyDescent="0.25">
      <c r="D1074" s="20"/>
    </row>
    <row r="1075" spans="4:4" hidden="1" x14ac:dyDescent="0.25">
      <c r="D1075" s="20"/>
    </row>
    <row r="1076" spans="4:4" hidden="1" x14ac:dyDescent="0.25">
      <c r="D1076" s="20"/>
    </row>
    <row r="1077" spans="4:4" hidden="1" x14ac:dyDescent="0.25">
      <c r="D1077" s="20"/>
    </row>
    <row r="1078" spans="4:4" hidden="1" x14ac:dyDescent="0.25">
      <c r="D1078" s="20"/>
    </row>
    <row r="1079" spans="4:4" hidden="1" x14ac:dyDescent="0.25">
      <c r="D1079" s="20"/>
    </row>
    <row r="1080" spans="4:4" hidden="1" x14ac:dyDescent="0.25">
      <c r="D1080" s="20"/>
    </row>
    <row r="1081" spans="4:4" hidden="1" x14ac:dyDescent="0.25">
      <c r="D1081" s="20"/>
    </row>
    <row r="1082" spans="4:4" hidden="1" x14ac:dyDescent="0.25">
      <c r="D1082" s="20"/>
    </row>
    <row r="1083" spans="4:4" hidden="1" x14ac:dyDescent="0.25">
      <c r="D1083" s="20"/>
    </row>
    <row r="1084" spans="4:4" hidden="1" x14ac:dyDescent="0.25">
      <c r="D1084" s="20"/>
    </row>
    <row r="1085" spans="4:4" hidden="1" x14ac:dyDescent="0.25">
      <c r="D1085" s="20"/>
    </row>
    <row r="1086" spans="4:4" hidden="1" x14ac:dyDescent="0.25">
      <c r="D1086" s="20"/>
    </row>
    <row r="1087" spans="4:4" hidden="1" x14ac:dyDescent="0.25">
      <c r="D1087" s="20"/>
    </row>
    <row r="1088" spans="4:4" hidden="1" x14ac:dyDescent="0.25">
      <c r="D1088" s="20"/>
    </row>
    <row r="1089" spans="4:4" hidden="1" x14ac:dyDescent="0.25">
      <c r="D1089" s="20"/>
    </row>
    <row r="1090" spans="4:4" hidden="1" x14ac:dyDescent="0.25">
      <c r="D1090" s="20"/>
    </row>
    <row r="1091" spans="4:4" hidden="1" x14ac:dyDescent="0.25">
      <c r="D1091" s="20"/>
    </row>
    <row r="1092" spans="4:4" hidden="1" x14ac:dyDescent="0.25">
      <c r="D1092" s="20"/>
    </row>
    <row r="1093" spans="4:4" hidden="1" x14ac:dyDescent="0.25">
      <c r="D1093" s="20"/>
    </row>
    <row r="1094" spans="4:4" hidden="1" x14ac:dyDescent="0.25">
      <c r="D1094" s="20"/>
    </row>
    <row r="1095" spans="4:4" hidden="1" x14ac:dyDescent="0.25">
      <c r="D1095" s="20"/>
    </row>
    <row r="1096" spans="4:4" hidden="1" x14ac:dyDescent="0.25">
      <c r="D1096" s="20"/>
    </row>
    <row r="1097" spans="4:4" hidden="1" x14ac:dyDescent="0.25">
      <c r="D1097" s="20"/>
    </row>
    <row r="1098" spans="4:4" hidden="1" x14ac:dyDescent="0.25">
      <c r="D1098" s="20"/>
    </row>
    <row r="1099" spans="4:4" hidden="1" x14ac:dyDescent="0.25">
      <c r="D1099" s="20"/>
    </row>
    <row r="1100" spans="4:4" hidden="1" x14ac:dyDescent="0.25">
      <c r="D1100" s="20"/>
    </row>
    <row r="1101" spans="4:4" hidden="1" x14ac:dyDescent="0.25">
      <c r="D1101" s="20"/>
    </row>
    <row r="1102" spans="4:4" hidden="1" x14ac:dyDescent="0.25">
      <c r="D1102" s="20"/>
    </row>
    <row r="1103" spans="4:4" hidden="1" x14ac:dyDescent="0.25">
      <c r="D1103" s="20"/>
    </row>
    <row r="1104" spans="4:4" hidden="1" x14ac:dyDescent="0.25">
      <c r="D1104" s="20"/>
    </row>
    <row r="1105" spans="4:4" hidden="1" x14ac:dyDescent="0.25">
      <c r="D1105" s="20"/>
    </row>
    <row r="1106" spans="4:4" hidden="1" x14ac:dyDescent="0.25">
      <c r="D1106" s="20"/>
    </row>
    <row r="1107" spans="4:4" hidden="1" x14ac:dyDescent="0.25">
      <c r="D1107" s="20"/>
    </row>
    <row r="1108" spans="4:4" hidden="1" x14ac:dyDescent="0.25">
      <c r="D1108" s="20"/>
    </row>
    <row r="1109" spans="4:4" hidden="1" x14ac:dyDescent="0.25">
      <c r="D1109" s="20"/>
    </row>
    <row r="1110" spans="4:4" hidden="1" x14ac:dyDescent="0.25">
      <c r="D1110" s="20"/>
    </row>
    <row r="1111" spans="4:4" hidden="1" x14ac:dyDescent="0.25">
      <c r="D1111" s="20"/>
    </row>
    <row r="1112" spans="4:4" hidden="1" x14ac:dyDescent="0.25">
      <c r="D1112" s="20"/>
    </row>
    <row r="1113" spans="4:4" hidden="1" x14ac:dyDescent="0.25">
      <c r="D1113" s="20"/>
    </row>
    <row r="1114" spans="4:4" hidden="1" x14ac:dyDescent="0.25">
      <c r="D1114" s="20"/>
    </row>
    <row r="1115" spans="4:4" hidden="1" x14ac:dyDescent="0.25">
      <c r="D1115" s="20"/>
    </row>
    <row r="1116" spans="4:4" hidden="1" x14ac:dyDescent="0.25">
      <c r="D1116" s="20"/>
    </row>
    <row r="1117" spans="4:4" hidden="1" x14ac:dyDescent="0.25">
      <c r="D1117" s="20"/>
    </row>
    <row r="1118" spans="4:4" hidden="1" x14ac:dyDescent="0.25">
      <c r="D1118" s="20"/>
    </row>
    <row r="1119" spans="4:4" hidden="1" x14ac:dyDescent="0.25">
      <c r="D1119" s="20"/>
    </row>
    <row r="1120" spans="4:4" hidden="1" x14ac:dyDescent="0.25">
      <c r="D1120" s="20"/>
    </row>
    <row r="1121" spans="4:4" hidden="1" x14ac:dyDescent="0.25">
      <c r="D1121" s="20"/>
    </row>
    <row r="1122" spans="4:4" hidden="1" x14ac:dyDescent="0.25">
      <c r="D1122" s="20"/>
    </row>
    <row r="1123" spans="4:4" hidden="1" x14ac:dyDescent="0.25">
      <c r="D1123" s="20"/>
    </row>
    <row r="1124" spans="4:4" hidden="1" x14ac:dyDescent="0.25">
      <c r="D1124" s="20"/>
    </row>
    <row r="1125" spans="4:4" hidden="1" x14ac:dyDescent="0.25">
      <c r="D1125" s="20"/>
    </row>
    <row r="1126" spans="4:4" hidden="1" x14ac:dyDescent="0.25">
      <c r="D1126" s="20"/>
    </row>
    <row r="1127" spans="4:4" hidden="1" x14ac:dyDescent="0.25">
      <c r="D1127" s="20"/>
    </row>
    <row r="1128" spans="4:4" hidden="1" x14ac:dyDescent="0.25">
      <c r="D1128" s="20"/>
    </row>
    <row r="1129" spans="4:4" hidden="1" x14ac:dyDescent="0.25">
      <c r="D1129" s="20"/>
    </row>
    <row r="1130" spans="4:4" hidden="1" x14ac:dyDescent="0.25">
      <c r="D1130" s="20"/>
    </row>
    <row r="1131" spans="4:4" hidden="1" x14ac:dyDescent="0.25">
      <c r="D1131" s="20"/>
    </row>
    <row r="1132" spans="4:4" hidden="1" x14ac:dyDescent="0.25">
      <c r="D1132" s="20"/>
    </row>
    <row r="1133" spans="4:4" hidden="1" x14ac:dyDescent="0.25">
      <c r="D1133" s="20"/>
    </row>
    <row r="1134" spans="4:4" hidden="1" x14ac:dyDescent="0.25">
      <c r="D1134" s="20"/>
    </row>
    <row r="1135" spans="4:4" hidden="1" x14ac:dyDescent="0.25">
      <c r="D1135" s="20"/>
    </row>
    <row r="1136" spans="4:4" hidden="1" x14ac:dyDescent="0.25">
      <c r="D1136" s="20"/>
    </row>
    <row r="1137" spans="4:4" hidden="1" x14ac:dyDescent="0.25">
      <c r="D1137" s="20"/>
    </row>
    <row r="1138" spans="4:4" hidden="1" x14ac:dyDescent="0.25">
      <c r="D1138" s="20"/>
    </row>
    <row r="1139" spans="4:4" hidden="1" x14ac:dyDescent="0.25">
      <c r="D1139" s="20"/>
    </row>
    <row r="1140" spans="4:4" hidden="1" x14ac:dyDescent="0.25">
      <c r="D1140" s="20"/>
    </row>
    <row r="1141" spans="4:4" hidden="1" x14ac:dyDescent="0.25">
      <c r="D1141" s="20"/>
    </row>
    <row r="1142" spans="4:4" hidden="1" x14ac:dyDescent="0.25">
      <c r="D1142" s="20"/>
    </row>
    <row r="1143" spans="4:4" hidden="1" x14ac:dyDescent="0.25">
      <c r="D1143" s="20"/>
    </row>
    <row r="1144" spans="4:4" hidden="1" x14ac:dyDescent="0.25">
      <c r="D1144" s="20"/>
    </row>
    <row r="1145" spans="4:4" hidden="1" x14ac:dyDescent="0.25">
      <c r="D1145" s="20"/>
    </row>
    <row r="1146" spans="4:4" hidden="1" x14ac:dyDescent="0.25">
      <c r="D1146" s="20"/>
    </row>
    <row r="1147" spans="4:4" hidden="1" x14ac:dyDescent="0.25">
      <c r="D1147" s="20"/>
    </row>
    <row r="1148" spans="4:4" hidden="1" x14ac:dyDescent="0.25">
      <c r="D1148" s="20"/>
    </row>
    <row r="1149" spans="4:4" hidden="1" x14ac:dyDescent="0.25">
      <c r="D1149" s="20"/>
    </row>
    <row r="1150" spans="4:4" hidden="1" x14ac:dyDescent="0.25">
      <c r="D1150" s="20"/>
    </row>
    <row r="1151" spans="4:4" hidden="1" x14ac:dyDescent="0.25">
      <c r="D1151" s="20"/>
    </row>
    <row r="1152" spans="4:4" hidden="1" x14ac:dyDescent="0.25">
      <c r="D1152" s="20"/>
    </row>
    <row r="1153" spans="4:4" hidden="1" x14ac:dyDescent="0.25">
      <c r="D1153" s="20"/>
    </row>
    <row r="1154" spans="4:4" hidden="1" x14ac:dyDescent="0.25">
      <c r="D1154" s="20"/>
    </row>
    <row r="1155" spans="4:4" hidden="1" x14ac:dyDescent="0.25">
      <c r="D1155" s="20"/>
    </row>
    <row r="1156" spans="4:4" hidden="1" x14ac:dyDescent="0.25">
      <c r="D1156" s="20"/>
    </row>
    <row r="1157" spans="4:4" hidden="1" x14ac:dyDescent="0.25">
      <c r="D1157" s="20"/>
    </row>
    <row r="1158" spans="4:4" hidden="1" x14ac:dyDescent="0.25">
      <c r="D1158" s="20"/>
    </row>
    <row r="1159" spans="4:4" hidden="1" x14ac:dyDescent="0.25">
      <c r="D1159" s="20"/>
    </row>
    <row r="1160" spans="4:4" hidden="1" x14ac:dyDescent="0.25">
      <c r="D1160" s="20"/>
    </row>
    <row r="1161" spans="4:4" hidden="1" x14ac:dyDescent="0.25">
      <c r="D1161" s="20"/>
    </row>
    <row r="1162" spans="4:4" hidden="1" x14ac:dyDescent="0.25">
      <c r="D1162" s="20"/>
    </row>
    <row r="1163" spans="4:4" hidden="1" x14ac:dyDescent="0.25">
      <c r="D1163" s="20"/>
    </row>
    <row r="1164" spans="4:4" hidden="1" x14ac:dyDescent="0.25">
      <c r="D1164" s="20"/>
    </row>
    <row r="1165" spans="4:4" hidden="1" x14ac:dyDescent="0.25">
      <c r="D1165" s="20"/>
    </row>
    <row r="1166" spans="4:4" hidden="1" x14ac:dyDescent="0.25">
      <c r="D1166" s="20"/>
    </row>
    <row r="1167" spans="4:4" hidden="1" x14ac:dyDescent="0.25">
      <c r="D1167" s="20"/>
    </row>
    <row r="1168" spans="4:4" hidden="1" x14ac:dyDescent="0.25">
      <c r="D1168" s="20"/>
    </row>
    <row r="1169" spans="4:4" hidden="1" x14ac:dyDescent="0.25">
      <c r="D1169" s="20"/>
    </row>
    <row r="1170" spans="4:4" hidden="1" x14ac:dyDescent="0.25">
      <c r="D1170" s="20"/>
    </row>
    <row r="1171" spans="4:4" hidden="1" x14ac:dyDescent="0.25">
      <c r="D1171" s="20"/>
    </row>
    <row r="1172" spans="4:4" hidden="1" x14ac:dyDescent="0.25">
      <c r="D1172" s="20"/>
    </row>
    <row r="1173" spans="4:4" hidden="1" x14ac:dyDescent="0.25">
      <c r="D1173" s="20"/>
    </row>
    <row r="1174" spans="4:4" hidden="1" x14ac:dyDescent="0.25">
      <c r="D1174" s="20"/>
    </row>
    <row r="1175" spans="4:4" hidden="1" x14ac:dyDescent="0.25">
      <c r="D1175" s="20"/>
    </row>
    <row r="1176" spans="4:4" hidden="1" x14ac:dyDescent="0.25">
      <c r="D1176" s="20"/>
    </row>
    <row r="1177" spans="4:4" hidden="1" x14ac:dyDescent="0.25">
      <c r="D1177" s="20"/>
    </row>
    <row r="1178" spans="4:4" hidden="1" x14ac:dyDescent="0.25">
      <c r="D1178" s="20"/>
    </row>
    <row r="1179" spans="4:4" hidden="1" x14ac:dyDescent="0.25">
      <c r="D1179" s="20"/>
    </row>
    <row r="1180" spans="4:4" hidden="1" x14ac:dyDescent="0.25">
      <c r="D1180" s="20"/>
    </row>
    <row r="1181" spans="4:4" hidden="1" x14ac:dyDescent="0.25">
      <c r="D1181" s="20"/>
    </row>
    <row r="1182" spans="4:4" hidden="1" x14ac:dyDescent="0.25">
      <c r="D1182" s="20"/>
    </row>
    <row r="1183" spans="4:4" hidden="1" x14ac:dyDescent="0.25">
      <c r="D1183" s="20"/>
    </row>
    <row r="1184" spans="4:4" hidden="1" x14ac:dyDescent="0.25">
      <c r="D1184" s="20"/>
    </row>
    <row r="1185" spans="4:4" hidden="1" x14ac:dyDescent="0.25">
      <c r="D1185" s="20"/>
    </row>
    <row r="1186" spans="4:4" hidden="1" x14ac:dyDescent="0.25">
      <c r="D1186" s="20"/>
    </row>
    <row r="1187" spans="4:4" hidden="1" x14ac:dyDescent="0.25">
      <c r="D1187" s="20"/>
    </row>
    <row r="1188" spans="4:4" hidden="1" x14ac:dyDescent="0.25">
      <c r="D1188" s="20"/>
    </row>
    <row r="1189" spans="4:4" hidden="1" x14ac:dyDescent="0.25">
      <c r="D1189" s="20"/>
    </row>
    <row r="1190" spans="4:4" hidden="1" x14ac:dyDescent="0.25">
      <c r="D1190" s="20"/>
    </row>
    <row r="1191" spans="4:4" hidden="1" x14ac:dyDescent="0.25">
      <c r="D1191" s="20"/>
    </row>
    <row r="1192" spans="4:4" hidden="1" x14ac:dyDescent="0.25">
      <c r="D1192" s="20"/>
    </row>
    <row r="1193" spans="4:4" hidden="1" x14ac:dyDescent="0.25">
      <c r="D1193" s="20"/>
    </row>
    <row r="1194" spans="4:4" hidden="1" x14ac:dyDescent="0.25">
      <c r="D1194" s="20"/>
    </row>
    <row r="1195" spans="4:4" hidden="1" x14ac:dyDescent="0.25">
      <c r="D1195" s="20"/>
    </row>
    <row r="1196" spans="4:4" hidden="1" x14ac:dyDescent="0.25">
      <c r="D1196" s="20"/>
    </row>
    <row r="1197" spans="4:4" hidden="1" x14ac:dyDescent="0.25">
      <c r="D1197" s="20"/>
    </row>
    <row r="1198" spans="4:4" hidden="1" x14ac:dyDescent="0.25">
      <c r="D1198" s="20"/>
    </row>
    <row r="1199" spans="4:4" hidden="1" x14ac:dyDescent="0.25">
      <c r="D1199" s="20"/>
    </row>
    <row r="1200" spans="4:4" hidden="1" x14ac:dyDescent="0.25">
      <c r="D1200" s="20"/>
    </row>
    <row r="1201" spans="4:4" hidden="1" x14ac:dyDescent="0.25">
      <c r="D1201" s="20"/>
    </row>
    <row r="1202" spans="4:4" hidden="1" x14ac:dyDescent="0.25">
      <c r="D1202" s="20"/>
    </row>
    <row r="1203" spans="4:4" hidden="1" x14ac:dyDescent="0.25">
      <c r="D1203" s="20"/>
    </row>
    <row r="1204" spans="4:4" hidden="1" x14ac:dyDescent="0.25">
      <c r="D1204" s="20"/>
    </row>
    <row r="1205" spans="4:4" hidden="1" x14ac:dyDescent="0.25">
      <c r="D1205" s="20"/>
    </row>
    <row r="1206" spans="4:4" hidden="1" x14ac:dyDescent="0.25">
      <c r="D1206" s="20"/>
    </row>
    <row r="1207" spans="4:4" hidden="1" x14ac:dyDescent="0.25">
      <c r="D1207" s="20"/>
    </row>
    <row r="1208" spans="4:4" hidden="1" x14ac:dyDescent="0.25">
      <c r="D1208" s="20"/>
    </row>
    <row r="1209" spans="4:4" hidden="1" x14ac:dyDescent="0.25">
      <c r="D1209" s="20"/>
    </row>
    <row r="1210" spans="4:4" hidden="1" x14ac:dyDescent="0.25">
      <c r="D1210" s="20"/>
    </row>
    <row r="1211" spans="4:4" hidden="1" x14ac:dyDescent="0.25">
      <c r="D1211" s="20"/>
    </row>
    <row r="1212" spans="4:4" hidden="1" x14ac:dyDescent="0.25">
      <c r="D1212" s="20"/>
    </row>
    <row r="1213" spans="4:4" hidden="1" x14ac:dyDescent="0.25">
      <c r="D1213" s="20"/>
    </row>
    <row r="1214" spans="4:4" hidden="1" x14ac:dyDescent="0.25">
      <c r="D1214" s="20"/>
    </row>
    <row r="1215" spans="4:4" hidden="1" x14ac:dyDescent="0.25">
      <c r="D1215" s="20"/>
    </row>
    <row r="1216" spans="4:4" hidden="1" x14ac:dyDescent="0.25">
      <c r="D1216" s="20"/>
    </row>
    <row r="1217" spans="4:4" hidden="1" x14ac:dyDescent="0.25">
      <c r="D1217" s="20"/>
    </row>
    <row r="1218" spans="4:4" hidden="1" x14ac:dyDescent="0.25">
      <c r="D1218" s="20"/>
    </row>
    <row r="1219" spans="4:4" hidden="1" x14ac:dyDescent="0.25">
      <c r="D1219" s="20"/>
    </row>
    <row r="1220" spans="4:4" hidden="1" x14ac:dyDescent="0.25">
      <c r="D1220" s="20"/>
    </row>
    <row r="1221" spans="4:4" hidden="1" x14ac:dyDescent="0.25">
      <c r="D1221" s="20"/>
    </row>
    <row r="1222" spans="4:4" hidden="1" x14ac:dyDescent="0.25">
      <c r="D1222" s="20"/>
    </row>
    <row r="1223" spans="4:4" hidden="1" x14ac:dyDescent="0.25">
      <c r="D1223" s="20"/>
    </row>
    <row r="1224" spans="4:4" hidden="1" x14ac:dyDescent="0.25">
      <c r="D1224" s="20"/>
    </row>
    <row r="1225" spans="4:4" hidden="1" x14ac:dyDescent="0.25">
      <c r="D1225" s="20"/>
    </row>
    <row r="1226" spans="4:4" hidden="1" x14ac:dyDescent="0.25">
      <c r="D1226" s="20"/>
    </row>
    <row r="1227" spans="4:4" hidden="1" x14ac:dyDescent="0.25">
      <c r="D1227" s="20"/>
    </row>
    <row r="1228" spans="4:4" hidden="1" x14ac:dyDescent="0.25">
      <c r="D1228" s="20"/>
    </row>
    <row r="1229" spans="4:4" hidden="1" x14ac:dyDescent="0.25">
      <c r="D1229" s="20"/>
    </row>
    <row r="1230" spans="4:4" hidden="1" x14ac:dyDescent="0.25">
      <c r="D1230" s="20"/>
    </row>
    <row r="1231" spans="4:4" hidden="1" x14ac:dyDescent="0.25">
      <c r="D1231" s="20"/>
    </row>
    <row r="1232" spans="4:4" hidden="1" x14ac:dyDescent="0.25">
      <c r="D1232" s="20"/>
    </row>
    <row r="1233" spans="4:4" hidden="1" x14ac:dyDescent="0.25">
      <c r="D1233" s="20"/>
    </row>
    <row r="1234" spans="4:4" hidden="1" x14ac:dyDescent="0.25">
      <c r="D1234" s="20"/>
    </row>
    <row r="1235" spans="4:4" hidden="1" x14ac:dyDescent="0.25">
      <c r="D1235" s="20"/>
    </row>
    <row r="1236" spans="4:4" hidden="1" x14ac:dyDescent="0.25">
      <c r="D1236" s="20"/>
    </row>
    <row r="1237" spans="4:4" hidden="1" x14ac:dyDescent="0.25">
      <c r="D1237" s="20"/>
    </row>
    <row r="1238" spans="4:4" hidden="1" x14ac:dyDescent="0.25">
      <c r="D1238" s="20"/>
    </row>
    <row r="1239" spans="4:4" hidden="1" x14ac:dyDescent="0.25">
      <c r="D1239" s="20"/>
    </row>
    <row r="1240" spans="4:4" hidden="1" x14ac:dyDescent="0.25">
      <c r="D1240" s="20"/>
    </row>
    <row r="1241" spans="4:4" hidden="1" x14ac:dyDescent="0.25">
      <c r="D1241" s="20"/>
    </row>
    <row r="1242" spans="4:4" hidden="1" x14ac:dyDescent="0.25">
      <c r="D1242" s="20"/>
    </row>
    <row r="1243" spans="4:4" hidden="1" x14ac:dyDescent="0.25">
      <c r="D1243" s="20"/>
    </row>
    <row r="1244" spans="4:4" hidden="1" x14ac:dyDescent="0.25">
      <c r="D1244" s="20"/>
    </row>
    <row r="1245" spans="4:4" hidden="1" x14ac:dyDescent="0.25">
      <c r="D1245" s="20"/>
    </row>
    <row r="1246" spans="4:4" hidden="1" x14ac:dyDescent="0.25">
      <c r="D1246" s="20"/>
    </row>
    <row r="1247" spans="4:4" hidden="1" x14ac:dyDescent="0.25">
      <c r="D1247" s="20"/>
    </row>
    <row r="1248" spans="4:4" hidden="1" x14ac:dyDescent="0.25">
      <c r="D1248" s="20"/>
    </row>
    <row r="1249" spans="4:4" hidden="1" x14ac:dyDescent="0.25">
      <c r="D1249" s="20"/>
    </row>
    <row r="1250" spans="4:4" hidden="1" x14ac:dyDescent="0.25">
      <c r="D1250" s="20"/>
    </row>
    <row r="1251" spans="4:4" hidden="1" x14ac:dyDescent="0.25">
      <c r="D1251" s="20"/>
    </row>
    <row r="1252" spans="4:4" hidden="1" x14ac:dyDescent="0.25">
      <c r="D1252" s="20"/>
    </row>
    <row r="1253" spans="4:4" hidden="1" x14ac:dyDescent="0.25">
      <c r="D1253" s="20"/>
    </row>
    <row r="1254" spans="4:4" hidden="1" x14ac:dyDescent="0.25">
      <c r="D1254" s="20"/>
    </row>
    <row r="1255" spans="4:4" hidden="1" x14ac:dyDescent="0.25">
      <c r="D1255" s="20"/>
    </row>
    <row r="1256" spans="4:4" hidden="1" x14ac:dyDescent="0.25">
      <c r="D1256" s="20"/>
    </row>
    <row r="1257" spans="4:4" hidden="1" x14ac:dyDescent="0.25">
      <c r="D1257" s="20"/>
    </row>
    <row r="1258" spans="4:4" hidden="1" x14ac:dyDescent="0.25">
      <c r="D1258" s="20"/>
    </row>
    <row r="1259" spans="4:4" hidden="1" x14ac:dyDescent="0.25">
      <c r="D1259" s="20"/>
    </row>
    <row r="1260" spans="4:4" hidden="1" x14ac:dyDescent="0.25">
      <c r="D1260" s="20"/>
    </row>
    <row r="1261" spans="4:4" hidden="1" x14ac:dyDescent="0.25">
      <c r="D1261" s="20"/>
    </row>
    <row r="1262" spans="4:4" hidden="1" x14ac:dyDescent="0.25">
      <c r="D1262" s="20"/>
    </row>
    <row r="1263" spans="4:4" hidden="1" x14ac:dyDescent="0.25">
      <c r="D1263" s="20"/>
    </row>
    <row r="1264" spans="4:4" hidden="1" x14ac:dyDescent="0.25">
      <c r="D1264" s="20"/>
    </row>
    <row r="1265" spans="4:4" hidden="1" x14ac:dyDescent="0.25">
      <c r="D1265" s="20"/>
    </row>
    <row r="1266" spans="4:4" hidden="1" x14ac:dyDescent="0.25">
      <c r="D1266" s="20"/>
    </row>
    <row r="1267" spans="4:4" hidden="1" x14ac:dyDescent="0.25">
      <c r="D1267" s="20"/>
    </row>
    <row r="1268" spans="4:4" hidden="1" x14ac:dyDescent="0.25">
      <c r="D1268" s="20"/>
    </row>
    <row r="1269" spans="4:4" hidden="1" x14ac:dyDescent="0.25">
      <c r="D1269" s="20"/>
    </row>
    <row r="1270" spans="4:4" hidden="1" x14ac:dyDescent="0.25">
      <c r="D1270" s="20"/>
    </row>
    <row r="1271" spans="4:4" hidden="1" x14ac:dyDescent="0.25">
      <c r="D1271" s="20"/>
    </row>
    <row r="1272" spans="4:4" hidden="1" x14ac:dyDescent="0.25">
      <c r="D1272" s="20"/>
    </row>
    <row r="1273" spans="4:4" hidden="1" x14ac:dyDescent="0.25">
      <c r="D1273" s="20"/>
    </row>
    <row r="1274" spans="4:4" hidden="1" x14ac:dyDescent="0.25">
      <c r="D1274" s="20"/>
    </row>
    <row r="1275" spans="4:4" hidden="1" x14ac:dyDescent="0.25">
      <c r="D1275" s="20"/>
    </row>
    <row r="1276" spans="4:4" hidden="1" x14ac:dyDescent="0.25">
      <c r="D1276" s="20"/>
    </row>
    <row r="1277" spans="4:4" hidden="1" x14ac:dyDescent="0.25">
      <c r="D1277" s="20"/>
    </row>
    <row r="1278" spans="4:4" hidden="1" x14ac:dyDescent="0.25">
      <c r="D1278" s="20"/>
    </row>
    <row r="1279" spans="4:4" hidden="1" x14ac:dyDescent="0.25">
      <c r="D1279" s="20"/>
    </row>
    <row r="1280" spans="4:4" hidden="1" x14ac:dyDescent="0.25">
      <c r="D1280" s="20"/>
    </row>
    <row r="1281" spans="4:4" hidden="1" x14ac:dyDescent="0.25">
      <c r="D1281" s="20"/>
    </row>
    <row r="1282" spans="4:4" hidden="1" x14ac:dyDescent="0.25">
      <c r="D1282" s="20"/>
    </row>
    <row r="1283" spans="4:4" hidden="1" x14ac:dyDescent="0.25">
      <c r="D1283" s="20"/>
    </row>
    <row r="1284" spans="4:4" hidden="1" x14ac:dyDescent="0.25">
      <c r="D1284" s="20"/>
    </row>
    <row r="1285" spans="4:4" hidden="1" x14ac:dyDescent="0.25">
      <c r="D1285" s="20"/>
    </row>
    <row r="1286" spans="4:4" hidden="1" x14ac:dyDescent="0.25">
      <c r="D1286" s="20"/>
    </row>
    <row r="1287" spans="4:4" hidden="1" x14ac:dyDescent="0.25">
      <c r="D1287" s="20"/>
    </row>
    <row r="1288" spans="4:4" hidden="1" x14ac:dyDescent="0.25">
      <c r="D1288" s="20"/>
    </row>
    <row r="1289" spans="4:4" hidden="1" x14ac:dyDescent="0.25">
      <c r="D1289" s="20"/>
    </row>
    <row r="1290" spans="4:4" hidden="1" x14ac:dyDescent="0.25">
      <c r="D1290" s="20"/>
    </row>
    <row r="1291" spans="4:4" hidden="1" x14ac:dyDescent="0.25">
      <c r="D1291" s="20"/>
    </row>
    <row r="1292" spans="4:4" hidden="1" x14ac:dyDescent="0.25">
      <c r="D1292" s="20"/>
    </row>
    <row r="1293" spans="4:4" hidden="1" x14ac:dyDescent="0.25">
      <c r="D1293" s="20"/>
    </row>
    <row r="1294" spans="4:4" hidden="1" x14ac:dyDescent="0.25">
      <c r="D1294" s="20"/>
    </row>
    <row r="1295" spans="4:4" hidden="1" x14ac:dyDescent="0.25">
      <c r="D1295" s="20"/>
    </row>
    <row r="1296" spans="4:4" hidden="1" x14ac:dyDescent="0.25">
      <c r="D1296" s="20"/>
    </row>
    <row r="1297" spans="4:4" hidden="1" x14ac:dyDescent="0.25">
      <c r="D1297" s="20"/>
    </row>
    <row r="1298" spans="4:4" hidden="1" x14ac:dyDescent="0.25">
      <c r="D1298" s="20"/>
    </row>
    <row r="1299" spans="4:4" hidden="1" x14ac:dyDescent="0.25">
      <c r="D1299" s="20"/>
    </row>
    <row r="1300" spans="4:4" hidden="1" x14ac:dyDescent="0.25">
      <c r="D1300" s="20"/>
    </row>
    <row r="1301" spans="4:4" hidden="1" x14ac:dyDescent="0.25">
      <c r="D1301" s="20"/>
    </row>
    <row r="1302" spans="4:4" hidden="1" x14ac:dyDescent="0.25">
      <c r="D1302" s="20"/>
    </row>
    <row r="1303" spans="4:4" hidden="1" x14ac:dyDescent="0.25">
      <c r="D1303" s="20"/>
    </row>
    <row r="1304" spans="4:4" hidden="1" x14ac:dyDescent="0.25">
      <c r="D1304" s="20"/>
    </row>
    <row r="1305" spans="4:4" hidden="1" x14ac:dyDescent="0.25">
      <c r="D1305" s="20"/>
    </row>
    <row r="1306" spans="4:4" hidden="1" x14ac:dyDescent="0.25">
      <c r="D1306" s="20"/>
    </row>
    <row r="1307" spans="4:4" hidden="1" x14ac:dyDescent="0.25">
      <c r="D1307" s="20"/>
    </row>
    <row r="1308" spans="4:4" hidden="1" x14ac:dyDescent="0.25">
      <c r="D1308" s="20"/>
    </row>
    <row r="1309" spans="4:4" hidden="1" x14ac:dyDescent="0.25">
      <c r="D1309" s="20"/>
    </row>
    <row r="1310" spans="4:4" hidden="1" x14ac:dyDescent="0.25">
      <c r="D1310" s="20"/>
    </row>
    <row r="1311" spans="4:4" hidden="1" x14ac:dyDescent="0.25">
      <c r="D1311" s="20"/>
    </row>
    <row r="1312" spans="4:4" hidden="1" x14ac:dyDescent="0.25">
      <c r="D1312" s="20"/>
    </row>
    <row r="1313" spans="4:4" hidden="1" x14ac:dyDescent="0.25">
      <c r="D1313" s="20"/>
    </row>
    <row r="1314" spans="4:4" hidden="1" x14ac:dyDescent="0.25">
      <c r="D1314" s="20"/>
    </row>
    <row r="1315" spans="4:4" hidden="1" x14ac:dyDescent="0.25">
      <c r="D1315" s="20"/>
    </row>
    <row r="1316" spans="4:4" hidden="1" x14ac:dyDescent="0.25">
      <c r="D1316" s="20"/>
    </row>
    <row r="1317" spans="4:4" hidden="1" x14ac:dyDescent="0.25">
      <c r="D1317" s="20"/>
    </row>
    <row r="1318" spans="4:4" hidden="1" x14ac:dyDescent="0.25">
      <c r="D1318" s="20"/>
    </row>
    <row r="1319" spans="4:4" hidden="1" x14ac:dyDescent="0.25">
      <c r="D1319" s="20"/>
    </row>
    <row r="1320" spans="4:4" hidden="1" x14ac:dyDescent="0.25">
      <c r="D1320" s="20"/>
    </row>
    <row r="1321" spans="4:4" hidden="1" x14ac:dyDescent="0.25">
      <c r="D1321" s="20"/>
    </row>
    <row r="1322" spans="4:4" hidden="1" x14ac:dyDescent="0.25">
      <c r="D1322" s="20"/>
    </row>
    <row r="1323" spans="4:4" hidden="1" x14ac:dyDescent="0.25">
      <c r="D1323" s="20"/>
    </row>
    <row r="1324" spans="4:4" hidden="1" x14ac:dyDescent="0.25">
      <c r="D1324" s="20"/>
    </row>
    <row r="1325" spans="4:4" hidden="1" x14ac:dyDescent="0.25">
      <c r="D1325" s="20"/>
    </row>
    <row r="1326" spans="4:4" hidden="1" x14ac:dyDescent="0.25">
      <c r="D1326" s="20"/>
    </row>
    <row r="1327" spans="4:4" hidden="1" x14ac:dyDescent="0.25">
      <c r="D1327" s="20"/>
    </row>
    <row r="1328" spans="4:4" hidden="1" x14ac:dyDescent="0.25">
      <c r="D1328" s="20"/>
    </row>
    <row r="1329" spans="4:4" hidden="1" x14ac:dyDescent="0.25">
      <c r="D1329" s="20"/>
    </row>
    <row r="1330" spans="4:4" hidden="1" x14ac:dyDescent="0.25">
      <c r="D1330" s="20"/>
    </row>
    <row r="1331" spans="4:4" hidden="1" x14ac:dyDescent="0.25">
      <c r="D1331" s="20"/>
    </row>
    <row r="1332" spans="4:4" hidden="1" x14ac:dyDescent="0.25">
      <c r="D1332" s="20"/>
    </row>
    <row r="1333" spans="4:4" hidden="1" x14ac:dyDescent="0.25">
      <c r="D1333" s="20"/>
    </row>
    <row r="1334" spans="4:4" hidden="1" x14ac:dyDescent="0.25">
      <c r="D1334" s="20"/>
    </row>
    <row r="1335" spans="4:4" hidden="1" x14ac:dyDescent="0.25">
      <c r="D1335" s="20"/>
    </row>
    <row r="1336" spans="4:4" hidden="1" x14ac:dyDescent="0.25">
      <c r="D1336" s="20"/>
    </row>
    <row r="1337" spans="4:4" hidden="1" x14ac:dyDescent="0.25">
      <c r="D1337" s="20"/>
    </row>
    <row r="1338" spans="4:4" hidden="1" x14ac:dyDescent="0.25">
      <c r="D1338" s="20"/>
    </row>
    <row r="1339" spans="4:4" hidden="1" x14ac:dyDescent="0.25">
      <c r="D1339" s="20"/>
    </row>
    <row r="1340" spans="4:4" hidden="1" x14ac:dyDescent="0.25">
      <c r="D1340" s="20"/>
    </row>
    <row r="1341" spans="4:4" hidden="1" x14ac:dyDescent="0.25">
      <c r="D1341" s="20"/>
    </row>
    <row r="1342" spans="4:4" hidden="1" x14ac:dyDescent="0.25">
      <c r="D1342" s="20"/>
    </row>
    <row r="1343" spans="4:4" hidden="1" x14ac:dyDescent="0.25">
      <c r="D1343" s="20"/>
    </row>
    <row r="1344" spans="4:4" hidden="1" x14ac:dyDescent="0.25">
      <c r="D1344" s="20"/>
    </row>
    <row r="1345" spans="4:4" hidden="1" x14ac:dyDescent="0.25">
      <c r="D1345" s="20"/>
    </row>
    <row r="1346" spans="4:4" hidden="1" x14ac:dyDescent="0.25">
      <c r="D1346" s="20"/>
    </row>
    <row r="1347" spans="4:4" hidden="1" x14ac:dyDescent="0.25">
      <c r="D1347" s="20"/>
    </row>
    <row r="1348" spans="4:4" hidden="1" x14ac:dyDescent="0.25">
      <c r="D1348" s="20"/>
    </row>
    <row r="1349" spans="4:4" hidden="1" x14ac:dyDescent="0.25">
      <c r="D1349" s="20"/>
    </row>
    <row r="1350" spans="4:4" hidden="1" x14ac:dyDescent="0.25">
      <c r="D1350" s="20"/>
    </row>
    <row r="1351" spans="4:4" hidden="1" x14ac:dyDescent="0.25">
      <c r="D1351" s="20"/>
    </row>
    <row r="1352" spans="4:4" hidden="1" x14ac:dyDescent="0.25">
      <c r="D1352" s="20"/>
    </row>
    <row r="1353" spans="4:4" hidden="1" x14ac:dyDescent="0.25">
      <c r="D1353" s="20"/>
    </row>
    <row r="1354" spans="4:4" hidden="1" x14ac:dyDescent="0.25">
      <c r="D1354" s="20"/>
    </row>
    <row r="1355" spans="4:4" hidden="1" x14ac:dyDescent="0.25">
      <c r="D1355" s="20"/>
    </row>
    <row r="1356" spans="4:4" hidden="1" x14ac:dyDescent="0.25">
      <c r="D1356" s="20"/>
    </row>
    <row r="1357" spans="4:4" hidden="1" x14ac:dyDescent="0.25">
      <c r="D1357" s="20"/>
    </row>
    <row r="1358" spans="4:4" hidden="1" x14ac:dyDescent="0.25">
      <c r="D1358" s="20"/>
    </row>
    <row r="1359" spans="4:4" hidden="1" x14ac:dyDescent="0.25">
      <c r="D1359" s="20"/>
    </row>
    <row r="1360" spans="4:4" hidden="1" x14ac:dyDescent="0.25">
      <c r="D1360" s="20"/>
    </row>
    <row r="1361" spans="4:4" hidden="1" x14ac:dyDescent="0.25">
      <c r="D1361" s="20"/>
    </row>
    <row r="1362" spans="4:4" hidden="1" x14ac:dyDescent="0.25">
      <c r="D1362" s="20"/>
    </row>
    <row r="1363" spans="4:4" hidden="1" x14ac:dyDescent="0.25">
      <c r="D1363" s="20"/>
    </row>
    <row r="1364" spans="4:4" hidden="1" x14ac:dyDescent="0.25">
      <c r="D1364" s="20"/>
    </row>
    <row r="1365" spans="4:4" hidden="1" x14ac:dyDescent="0.25">
      <c r="D1365" s="20"/>
    </row>
    <row r="1366" spans="4:4" hidden="1" x14ac:dyDescent="0.25">
      <c r="D1366" s="20"/>
    </row>
    <row r="1367" spans="4:4" hidden="1" x14ac:dyDescent="0.25">
      <c r="D1367" s="20"/>
    </row>
    <row r="1368" spans="4:4" hidden="1" x14ac:dyDescent="0.25">
      <c r="D1368" s="20"/>
    </row>
    <row r="1369" spans="4:4" hidden="1" x14ac:dyDescent="0.25">
      <c r="D1369" s="20"/>
    </row>
    <row r="1370" spans="4:4" hidden="1" x14ac:dyDescent="0.25">
      <c r="D1370" s="20"/>
    </row>
    <row r="1371" spans="4:4" hidden="1" x14ac:dyDescent="0.25">
      <c r="D1371" s="20"/>
    </row>
    <row r="1372" spans="4:4" hidden="1" x14ac:dyDescent="0.25">
      <c r="D1372" s="20"/>
    </row>
    <row r="1373" spans="4:4" hidden="1" x14ac:dyDescent="0.25">
      <c r="D1373" s="20"/>
    </row>
    <row r="1374" spans="4:4" hidden="1" x14ac:dyDescent="0.25">
      <c r="D1374" s="20"/>
    </row>
    <row r="1375" spans="4:4" hidden="1" x14ac:dyDescent="0.25">
      <c r="D1375" s="20"/>
    </row>
    <row r="1376" spans="4:4" hidden="1" x14ac:dyDescent="0.25">
      <c r="D1376" s="20"/>
    </row>
    <row r="1377" spans="4:4" hidden="1" x14ac:dyDescent="0.25">
      <c r="D1377" s="20"/>
    </row>
    <row r="1378" spans="4:4" hidden="1" x14ac:dyDescent="0.25">
      <c r="D1378" s="20"/>
    </row>
    <row r="1379" spans="4:4" hidden="1" x14ac:dyDescent="0.25">
      <c r="D1379" s="20"/>
    </row>
    <row r="1380" spans="4:4" hidden="1" x14ac:dyDescent="0.25">
      <c r="D1380" s="20"/>
    </row>
    <row r="1381" spans="4:4" hidden="1" x14ac:dyDescent="0.25">
      <c r="D1381" s="20"/>
    </row>
    <row r="1382" spans="4:4" hidden="1" x14ac:dyDescent="0.25">
      <c r="D1382" s="20"/>
    </row>
    <row r="1383" spans="4:4" hidden="1" x14ac:dyDescent="0.25">
      <c r="D1383" s="20"/>
    </row>
    <row r="1384" spans="4:4" hidden="1" x14ac:dyDescent="0.25">
      <c r="D1384" s="20"/>
    </row>
    <row r="1385" spans="4:4" hidden="1" x14ac:dyDescent="0.25">
      <c r="D1385" s="20"/>
    </row>
    <row r="1386" spans="4:4" hidden="1" x14ac:dyDescent="0.25">
      <c r="D1386" s="20"/>
    </row>
    <row r="1387" spans="4:4" hidden="1" x14ac:dyDescent="0.25">
      <c r="D1387" s="20"/>
    </row>
    <row r="1388" spans="4:4" hidden="1" x14ac:dyDescent="0.25">
      <c r="D1388" s="20"/>
    </row>
    <row r="1389" spans="4:4" hidden="1" x14ac:dyDescent="0.25">
      <c r="D1389" s="20"/>
    </row>
    <row r="1390" spans="4:4" hidden="1" x14ac:dyDescent="0.25">
      <c r="D1390" s="20"/>
    </row>
    <row r="1391" spans="4:4" hidden="1" x14ac:dyDescent="0.25">
      <c r="D1391" s="20"/>
    </row>
    <row r="1392" spans="4:4" hidden="1" x14ac:dyDescent="0.25">
      <c r="D1392" s="20"/>
    </row>
    <row r="1393" spans="4:4" hidden="1" x14ac:dyDescent="0.25">
      <c r="D1393" s="20"/>
    </row>
    <row r="1394" spans="4:4" hidden="1" x14ac:dyDescent="0.25">
      <c r="D1394" s="20"/>
    </row>
    <row r="1395" spans="4:4" hidden="1" x14ac:dyDescent="0.25">
      <c r="D1395" s="20"/>
    </row>
    <row r="1396" spans="4:4" hidden="1" x14ac:dyDescent="0.25">
      <c r="D1396" s="20"/>
    </row>
    <row r="1397" spans="4:4" hidden="1" x14ac:dyDescent="0.25">
      <c r="D1397" s="20"/>
    </row>
    <row r="1398" spans="4:4" hidden="1" x14ac:dyDescent="0.25">
      <c r="D1398" s="20"/>
    </row>
    <row r="1399" spans="4:4" hidden="1" x14ac:dyDescent="0.25">
      <c r="D1399" s="20"/>
    </row>
    <row r="1400" spans="4:4" hidden="1" x14ac:dyDescent="0.25">
      <c r="D1400" s="20"/>
    </row>
    <row r="1401" spans="4:4" hidden="1" x14ac:dyDescent="0.25">
      <c r="D1401" s="20"/>
    </row>
    <row r="1402" spans="4:4" hidden="1" x14ac:dyDescent="0.25">
      <c r="D1402" s="20"/>
    </row>
    <row r="1403" spans="4:4" hidden="1" x14ac:dyDescent="0.25">
      <c r="D1403" s="20"/>
    </row>
    <row r="1404" spans="4:4" hidden="1" x14ac:dyDescent="0.25">
      <c r="D1404" s="20"/>
    </row>
    <row r="1405" spans="4:4" hidden="1" x14ac:dyDescent="0.25">
      <c r="D1405" s="20"/>
    </row>
    <row r="1406" spans="4:4" hidden="1" x14ac:dyDescent="0.25">
      <c r="D1406" s="20"/>
    </row>
    <row r="1407" spans="4:4" hidden="1" x14ac:dyDescent="0.25">
      <c r="D1407" s="20"/>
    </row>
    <row r="1408" spans="4:4" hidden="1" x14ac:dyDescent="0.25">
      <c r="D1408" s="20"/>
    </row>
    <row r="1409" spans="4:4" hidden="1" x14ac:dyDescent="0.25">
      <c r="D1409" s="20"/>
    </row>
    <row r="1410" spans="4:4" hidden="1" x14ac:dyDescent="0.25">
      <c r="D1410" s="20"/>
    </row>
    <row r="1411" spans="4:4" hidden="1" x14ac:dyDescent="0.25">
      <c r="D1411" s="20"/>
    </row>
    <row r="1412" spans="4:4" hidden="1" x14ac:dyDescent="0.25">
      <c r="D1412" s="20"/>
    </row>
    <row r="1413" spans="4:4" hidden="1" x14ac:dyDescent="0.25">
      <c r="D1413" s="20"/>
    </row>
    <row r="1414" spans="4:4" hidden="1" x14ac:dyDescent="0.25">
      <c r="D1414" s="20"/>
    </row>
    <row r="1415" spans="4:4" hidden="1" x14ac:dyDescent="0.25">
      <c r="D1415" s="20"/>
    </row>
    <row r="1416" spans="4:4" hidden="1" x14ac:dyDescent="0.25">
      <c r="D1416" s="20"/>
    </row>
    <row r="1417" spans="4:4" hidden="1" x14ac:dyDescent="0.25">
      <c r="D1417" s="20"/>
    </row>
    <row r="1418" spans="4:4" hidden="1" x14ac:dyDescent="0.25">
      <c r="D1418" s="20"/>
    </row>
    <row r="1419" spans="4:4" hidden="1" x14ac:dyDescent="0.25">
      <c r="D1419" s="20"/>
    </row>
    <row r="1420" spans="4:4" hidden="1" x14ac:dyDescent="0.25">
      <c r="D1420" s="20"/>
    </row>
    <row r="1421" spans="4:4" hidden="1" x14ac:dyDescent="0.25">
      <c r="D1421" s="20"/>
    </row>
    <row r="1422" spans="4:4" hidden="1" x14ac:dyDescent="0.25">
      <c r="D1422" s="20"/>
    </row>
    <row r="1423" spans="4:4" hidden="1" x14ac:dyDescent="0.25">
      <c r="D1423" s="20"/>
    </row>
    <row r="1424" spans="4:4" hidden="1" x14ac:dyDescent="0.25">
      <c r="D1424" s="20"/>
    </row>
    <row r="1425" spans="4:4" hidden="1" x14ac:dyDescent="0.25">
      <c r="D1425" s="20"/>
    </row>
    <row r="1426" spans="4:4" hidden="1" x14ac:dyDescent="0.25">
      <c r="D1426" s="20"/>
    </row>
    <row r="1427" spans="4:4" hidden="1" x14ac:dyDescent="0.25">
      <c r="D1427" s="20"/>
    </row>
    <row r="1428" spans="4:4" hidden="1" x14ac:dyDescent="0.25">
      <c r="D1428" s="20"/>
    </row>
    <row r="1429" spans="4:4" hidden="1" x14ac:dyDescent="0.25">
      <c r="D1429" s="20"/>
    </row>
    <row r="1430" spans="4:4" hidden="1" x14ac:dyDescent="0.25">
      <c r="D1430" s="20"/>
    </row>
    <row r="1431" spans="4:4" hidden="1" x14ac:dyDescent="0.25">
      <c r="D1431" s="20"/>
    </row>
    <row r="1432" spans="4:4" hidden="1" x14ac:dyDescent="0.25">
      <c r="D1432" s="20"/>
    </row>
    <row r="1433" spans="4:4" hidden="1" x14ac:dyDescent="0.25">
      <c r="D1433" s="20"/>
    </row>
    <row r="1434" spans="4:4" hidden="1" x14ac:dyDescent="0.25">
      <c r="D1434" s="20"/>
    </row>
    <row r="1435" spans="4:4" hidden="1" x14ac:dyDescent="0.25">
      <c r="D1435" s="20"/>
    </row>
    <row r="1436" spans="4:4" hidden="1" x14ac:dyDescent="0.25">
      <c r="D1436" s="20"/>
    </row>
    <row r="1437" spans="4:4" hidden="1" x14ac:dyDescent="0.25">
      <c r="D1437" s="20"/>
    </row>
    <row r="1438" spans="4:4" hidden="1" x14ac:dyDescent="0.25">
      <c r="D1438" s="20"/>
    </row>
    <row r="1439" spans="4:4" hidden="1" x14ac:dyDescent="0.25">
      <c r="D1439" s="20"/>
    </row>
    <row r="1440" spans="4:4" hidden="1" x14ac:dyDescent="0.25">
      <c r="D1440" s="20"/>
    </row>
    <row r="1441" spans="4:4" hidden="1" x14ac:dyDescent="0.25">
      <c r="D1441" s="20"/>
    </row>
    <row r="1442" spans="4:4" hidden="1" x14ac:dyDescent="0.25">
      <c r="D1442" s="20"/>
    </row>
    <row r="1443" spans="4:4" hidden="1" x14ac:dyDescent="0.25">
      <c r="D1443" s="20"/>
    </row>
    <row r="1444" spans="4:4" hidden="1" x14ac:dyDescent="0.25">
      <c r="D1444" s="20"/>
    </row>
    <row r="1445" spans="4:4" hidden="1" x14ac:dyDescent="0.25">
      <c r="D1445" s="20"/>
    </row>
    <row r="1446" spans="4:4" hidden="1" x14ac:dyDescent="0.25">
      <c r="D1446" s="20"/>
    </row>
    <row r="1447" spans="4:4" hidden="1" x14ac:dyDescent="0.25">
      <c r="D1447" s="20"/>
    </row>
    <row r="1448" spans="4:4" hidden="1" x14ac:dyDescent="0.25">
      <c r="D1448" s="20"/>
    </row>
    <row r="1449" spans="4:4" hidden="1" x14ac:dyDescent="0.25">
      <c r="D1449" s="20"/>
    </row>
    <row r="1450" spans="4:4" hidden="1" x14ac:dyDescent="0.25">
      <c r="D1450" s="20"/>
    </row>
    <row r="1451" spans="4:4" hidden="1" x14ac:dyDescent="0.25">
      <c r="D1451" s="20"/>
    </row>
    <row r="1452" spans="4:4" hidden="1" x14ac:dyDescent="0.25">
      <c r="D1452" s="20"/>
    </row>
    <row r="1453" spans="4:4" hidden="1" x14ac:dyDescent="0.25">
      <c r="D1453" s="20"/>
    </row>
    <row r="1454" spans="4:4" hidden="1" x14ac:dyDescent="0.25">
      <c r="D1454" s="20"/>
    </row>
    <row r="1455" spans="4:4" hidden="1" x14ac:dyDescent="0.25">
      <c r="D1455" s="20"/>
    </row>
    <row r="1456" spans="4:4" hidden="1" x14ac:dyDescent="0.25">
      <c r="D1456" s="20"/>
    </row>
    <row r="1457" spans="4:4" hidden="1" x14ac:dyDescent="0.25">
      <c r="D1457" s="20"/>
    </row>
    <row r="1458" spans="4:4" hidden="1" x14ac:dyDescent="0.25">
      <c r="D1458" s="20"/>
    </row>
    <row r="1459" spans="4:4" hidden="1" x14ac:dyDescent="0.25">
      <c r="D1459" s="20"/>
    </row>
    <row r="1460" spans="4:4" hidden="1" x14ac:dyDescent="0.25">
      <c r="D1460" s="20"/>
    </row>
    <row r="1461" spans="4:4" hidden="1" x14ac:dyDescent="0.25">
      <c r="D1461" s="20"/>
    </row>
    <row r="1462" spans="4:4" hidden="1" x14ac:dyDescent="0.25">
      <c r="D1462" s="20"/>
    </row>
    <row r="1463" spans="4:4" hidden="1" x14ac:dyDescent="0.25">
      <c r="D1463" s="20"/>
    </row>
    <row r="1464" spans="4:4" hidden="1" x14ac:dyDescent="0.25">
      <c r="D1464" s="20"/>
    </row>
    <row r="1465" spans="4:4" hidden="1" x14ac:dyDescent="0.25">
      <c r="D1465" s="20"/>
    </row>
    <row r="1466" spans="4:4" hidden="1" x14ac:dyDescent="0.25">
      <c r="D1466" s="20"/>
    </row>
    <row r="1467" spans="4:4" hidden="1" x14ac:dyDescent="0.25">
      <c r="D1467" s="20"/>
    </row>
    <row r="1468" spans="4:4" hidden="1" x14ac:dyDescent="0.25">
      <c r="D1468" s="20"/>
    </row>
    <row r="1469" spans="4:4" hidden="1" x14ac:dyDescent="0.25">
      <c r="D1469" s="20"/>
    </row>
    <row r="1470" spans="4:4" hidden="1" x14ac:dyDescent="0.25">
      <c r="D1470" s="20"/>
    </row>
    <row r="1471" spans="4:4" hidden="1" x14ac:dyDescent="0.25">
      <c r="D1471" s="20"/>
    </row>
    <row r="1472" spans="4:4" hidden="1" x14ac:dyDescent="0.25">
      <c r="D1472" s="20"/>
    </row>
    <row r="1473" spans="4:4" hidden="1" x14ac:dyDescent="0.25">
      <c r="D1473" s="20"/>
    </row>
    <row r="1474" spans="4:4" hidden="1" x14ac:dyDescent="0.25">
      <c r="D1474" s="20"/>
    </row>
    <row r="1475" spans="4:4" hidden="1" x14ac:dyDescent="0.25">
      <c r="D1475" s="20"/>
    </row>
    <row r="1476" spans="4:4" hidden="1" x14ac:dyDescent="0.25">
      <c r="D1476" s="20"/>
    </row>
    <row r="1477" spans="4:4" hidden="1" x14ac:dyDescent="0.25">
      <c r="D1477" s="20"/>
    </row>
    <row r="1478" spans="4:4" hidden="1" x14ac:dyDescent="0.25">
      <c r="D1478" s="20"/>
    </row>
    <row r="1479" spans="4:4" hidden="1" x14ac:dyDescent="0.25">
      <c r="D1479" s="20"/>
    </row>
    <row r="1480" spans="4:4" hidden="1" x14ac:dyDescent="0.25">
      <c r="D1480" s="20"/>
    </row>
    <row r="1481" spans="4:4" hidden="1" x14ac:dyDescent="0.25">
      <c r="D1481" s="20"/>
    </row>
    <row r="1482" spans="4:4" hidden="1" x14ac:dyDescent="0.25">
      <c r="D1482" s="20"/>
    </row>
    <row r="1483" spans="4:4" hidden="1" x14ac:dyDescent="0.25">
      <c r="D1483" s="20"/>
    </row>
    <row r="1484" spans="4:4" hidden="1" x14ac:dyDescent="0.25">
      <c r="D1484" s="20"/>
    </row>
    <row r="1485" spans="4:4" hidden="1" x14ac:dyDescent="0.25">
      <c r="D1485" s="20"/>
    </row>
    <row r="1486" spans="4:4" hidden="1" x14ac:dyDescent="0.25">
      <c r="D1486" s="20"/>
    </row>
    <row r="1487" spans="4:4" hidden="1" x14ac:dyDescent="0.25">
      <c r="D1487" s="20"/>
    </row>
    <row r="1488" spans="4:4" hidden="1" x14ac:dyDescent="0.25">
      <c r="D1488" s="20"/>
    </row>
    <row r="1489" spans="4:4" hidden="1" x14ac:dyDescent="0.25">
      <c r="D1489" s="20"/>
    </row>
    <row r="1490" spans="4:4" hidden="1" x14ac:dyDescent="0.25">
      <c r="D1490" s="20"/>
    </row>
    <row r="1491" spans="4:4" hidden="1" x14ac:dyDescent="0.25">
      <c r="D1491" s="20"/>
    </row>
    <row r="1492" spans="4:4" hidden="1" x14ac:dyDescent="0.25">
      <c r="D1492" s="20"/>
    </row>
    <row r="1493" spans="4:4" hidden="1" x14ac:dyDescent="0.25">
      <c r="D1493" s="20"/>
    </row>
    <row r="1494" spans="4:4" hidden="1" x14ac:dyDescent="0.25">
      <c r="D1494" s="20"/>
    </row>
    <row r="1495" spans="4:4" hidden="1" x14ac:dyDescent="0.25">
      <c r="D1495" s="20"/>
    </row>
    <row r="1496" spans="4:4" hidden="1" x14ac:dyDescent="0.25">
      <c r="D1496" s="20"/>
    </row>
    <row r="1497" spans="4:4" hidden="1" x14ac:dyDescent="0.25">
      <c r="D1497" s="20"/>
    </row>
    <row r="1498" spans="4:4" hidden="1" x14ac:dyDescent="0.25">
      <c r="D1498" s="20"/>
    </row>
    <row r="1499" spans="4:4" hidden="1" x14ac:dyDescent="0.25">
      <c r="D1499" s="20"/>
    </row>
    <row r="1500" spans="4:4" hidden="1" x14ac:dyDescent="0.25">
      <c r="D1500" s="20"/>
    </row>
    <row r="1501" spans="4:4" hidden="1" x14ac:dyDescent="0.25">
      <c r="D1501" s="20"/>
    </row>
    <row r="1502" spans="4:4" hidden="1" x14ac:dyDescent="0.25">
      <c r="D1502" s="20"/>
    </row>
    <row r="1503" spans="4:4" hidden="1" x14ac:dyDescent="0.25">
      <c r="D1503" s="20"/>
    </row>
    <row r="1504" spans="4:4" hidden="1" x14ac:dyDescent="0.25">
      <c r="D1504" s="20"/>
    </row>
    <row r="1505" spans="4:4" hidden="1" x14ac:dyDescent="0.25">
      <c r="D1505" s="20"/>
    </row>
    <row r="1506" spans="4:4" hidden="1" x14ac:dyDescent="0.25">
      <c r="D1506" s="20"/>
    </row>
    <row r="1507" spans="4:4" hidden="1" x14ac:dyDescent="0.25">
      <c r="D1507" s="20"/>
    </row>
    <row r="1508" spans="4:4" hidden="1" x14ac:dyDescent="0.25">
      <c r="D1508" s="20"/>
    </row>
    <row r="1509" spans="4:4" hidden="1" x14ac:dyDescent="0.25">
      <c r="D1509" s="20"/>
    </row>
    <row r="1510" spans="4:4" hidden="1" x14ac:dyDescent="0.25">
      <c r="D1510" s="20"/>
    </row>
    <row r="1511" spans="4:4" hidden="1" x14ac:dyDescent="0.25">
      <c r="D1511" s="20"/>
    </row>
    <row r="1512" spans="4:4" hidden="1" x14ac:dyDescent="0.25">
      <c r="D1512" s="20"/>
    </row>
    <row r="1513" spans="4:4" hidden="1" x14ac:dyDescent="0.25">
      <c r="D1513" s="20"/>
    </row>
    <row r="1514" spans="4:4" hidden="1" x14ac:dyDescent="0.25">
      <c r="D1514" s="20"/>
    </row>
    <row r="1515" spans="4:4" hidden="1" x14ac:dyDescent="0.25">
      <c r="D1515" s="20"/>
    </row>
    <row r="1516" spans="4:4" hidden="1" x14ac:dyDescent="0.25">
      <c r="D1516" s="20"/>
    </row>
    <row r="1517" spans="4:4" hidden="1" x14ac:dyDescent="0.25">
      <c r="D1517" s="20"/>
    </row>
    <row r="1518" spans="4:4" hidden="1" x14ac:dyDescent="0.25">
      <c r="D1518" s="20"/>
    </row>
    <row r="1519" spans="4:4" hidden="1" x14ac:dyDescent="0.25">
      <c r="D1519" s="20"/>
    </row>
    <row r="1520" spans="4:4" hidden="1" x14ac:dyDescent="0.25">
      <c r="D1520" s="20"/>
    </row>
    <row r="1521" spans="4:4" hidden="1" x14ac:dyDescent="0.25">
      <c r="D1521" s="20"/>
    </row>
    <row r="1522" spans="4:4" hidden="1" x14ac:dyDescent="0.25">
      <c r="D1522" s="20"/>
    </row>
    <row r="1523" spans="4:4" hidden="1" x14ac:dyDescent="0.25">
      <c r="D1523" s="20"/>
    </row>
    <row r="1524" spans="4:4" hidden="1" x14ac:dyDescent="0.25">
      <c r="D1524" s="20"/>
    </row>
    <row r="1525" spans="4:4" hidden="1" x14ac:dyDescent="0.25">
      <c r="D1525" s="20"/>
    </row>
    <row r="1526" spans="4:4" hidden="1" x14ac:dyDescent="0.25">
      <c r="D1526" s="20"/>
    </row>
    <row r="1527" spans="4:4" hidden="1" x14ac:dyDescent="0.25">
      <c r="D1527" s="20"/>
    </row>
    <row r="1528" spans="4:4" hidden="1" x14ac:dyDescent="0.25">
      <c r="D1528" s="20"/>
    </row>
    <row r="1529" spans="4:4" hidden="1" x14ac:dyDescent="0.25">
      <c r="D1529" s="20"/>
    </row>
    <row r="1530" spans="4:4" hidden="1" x14ac:dyDescent="0.25">
      <c r="D1530" s="20"/>
    </row>
    <row r="1531" spans="4:4" hidden="1" x14ac:dyDescent="0.25">
      <c r="D1531" s="20"/>
    </row>
    <row r="1532" spans="4:4" hidden="1" x14ac:dyDescent="0.25">
      <c r="D1532" s="20"/>
    </row>
    <row r="1533" spans="4:4" hidden="1" x14ac:dyDescent="0.25">
      <c r="D1533" s="20"/>
    </row>
    <row r="1534" spans="4:4" hidden="1" x14ac:dyDescent="0.25">
      <c r="D1534" s="20"/>
    </row>
    <row r="1535" spans="4:4" hidden="1" x14ac:dyDescent="0.25">
      <c r="D1535" s="20"/>
    </row>
    <row r="1536" spans="4:4" hidden="1" x14ac:dyDescent="0.25">
      <c r="D1536" s="20"/>
    </row>
    <row r="1537" spans="4:4" hidden="1" x14ac:dyDescent="0.25">
      <c r="D1537" s="20"/>
    </row>
    <row r="1538" spans="4:4" hidden="1" x14ac:dyDescent="0.25">
      <c r="D1538" s="20"/>
    </row>
    <row r="1539" spans="4:4" hidden="1" x14ac:dyDescent="0.25">
      <c r="D1539" s="20"/>
    </row>
    <row r="1540" spans="4:4" hidden="1" x14ac:dyDescent="0.25">
      <c r="D1540" s="20"/>
    </row>
    <row r="1541" spans="4:4" hidden="1" x14ac:dyDescent="0.25">
      <c r="D1541" s="20"/>
    </row>
    <row r="1542" spans="4:4" hidden="1" x14ac:dyDescent="0.25">
      <c r="D1542" s="20"/>
    </row>
    <row r="1543" spans="4:4" hidden="1" x14ac:dyDescent="0.25">
      <c r="D1543" s="20"/>
    </row>
    <row r="1544" spans="4:4" hidden="1" x14ac:dyDescent="0.25">
      <c r="D1544" s="20"/>
    </row>
    <row r="1545" spans="4:4" hidden="1" x14ac:dyDescent="0.25">
      <c r="D1545" s="20"/>
    </row>
    <row r="1546" spans="4:4" hidden="1" x14ac:dyDescent="0.25">
      <c r="D1546" s="20"/>
    </row>
    <row r="1547" spans="4:4" hidden="1" x14ac:dyDescent="0.25">
      <c r="D1547" s="20"/>
    </row>
    <row r="1548" spans="4:4" hidden="1" x14ac:dyDescent="0.25">
      <c r="D1548" s="20"/>
    </row>
    <row r="1549" spans="4:4" hidden="1" x14ac:dyDescent="0.25">
      <c r="D1549" s="20"/>
    </row>
    <row r="1550" spans="4:4" hidden="1" x14ac:dyDescent="0.25">
      <c r="D1550" s="20"/>
    </row>
    <row r="1551" spans="4:4" hidden="1" x14ac:dyDescent="0.25">
      <c r="D1551" s="20"/>
    </row>
    <row r="1552" spans="4:4" hidden="1" x14ac:dyDescent="0.25">
      <c r="D1552" s="20"/>
    </row>
    <row r="1553" spans="4:4" hidden="1" x14ac:dyDescent="0.25">
      <c r="D1553" s="20"/>
    </row>
    <row r="1554" spans="4:4" hidden="1" x14ac:dyDescent="0.25">
      <c r="D1554" s="20"/>
    </row>
    <row r="1555" spans="4:4" hidden="1" x14ac:dyDescent="0.25">
      <c r="D1555" s="20"/>
    </row>
    <row r="1556" spans="4:4" hidden="1" x14ac:dyDescent="0.25">
      <c r="D1556" s="20"/>
    </row>
    <row r="1557" spans="4:4" hidden="1" x14ac:dyDescent="0.25">
      <c r="D1557" s="20"/>
    </row>
    <row r="1558" spans="4:4" hidden="1" x14ac:dyDescent="0.25">
      <c r="D1558" s="20"/>
    </row>
    <row r="1559" spans="4:4" hidden="1" x14ac:dyDescent="0.25">
      <c r="D1559" s="20"/>
    </row>
    <row r="1560" spans="4:4" hidden="1" x14ac:dyDescent="0.25">
      <c r="D1560" s="20"/>
    </row>
    <row r="1561" spans="4:4" hidden="1" x14ac:dyDescent="0.25">
      <c r="D1561" s="20"/>
    </row>
    <row r="1562" spans="4:4" hidden="1" x14ac:dyDescent="0.25">
      <c r="D1562" s="20"/>
    </row>
    <row r="1563" spans="4:4" hidden="1" x14ac:dyDescent="0.25">
      <c r="D1563" s="20"/>
    </row>
    <row r="1564" spans="4:4" hidden="1" x14ac:dyDescent="0.25">
      <c r="D1564" s="20"/>
    </row>
    <row r="1565" spans="4:4" hidden="1" x14ac:dyDescent="0.25">
      <c r="D1565" s="20"/>
    </row>
    <row r="1566" spans="4:4" hidden="1" x14ac:dyDescent="0.25">
      <c r="D1566" s="20"/>
    </row>
    <row r="1567" spans="4:4" hidden="1" x14ac:dyDescent="0.25">
      <c r="D1567" s="20"/>
    </row>
    <row r="1568" spans="4:4" hidden="1" x14ac:dyDescent="0.25">
      <c r="D1568" s="20"/>
    </row>
    <row r="1569" spans="4:4" hidden="1" x14ac:dyDescent="0.25">
      <c r="D1569" s="20"/>
    </row>
    <row r="1570" spans="4:4" hidden="1" x14ac:dyDescent="0.25">
      <c r="D1570" s="20"/>
    </row>
    <row r="1571" spans="4:4" hidden="1" x14ac:dyDescent="0.25">
      <c r="D1571" s="20"/>
    </row>
    <row r="1572" spans="4:4" hidden="1" x14ac:dyDescent="0.25">
      <c r="D1572" s="20"/>
    </row>
    <row r="1573" spans="4:4" hidden="1" x14ac:dyDescent="0.25">
      <c r="D1573" s="20"/>
    </row>
    <row r="1574" spans="4:4" hidden="1" x14ac:dyDescent="0.25">
      <c r="D1574" s="20"/>
    </row>
    <row r="1575" spans="4:4" hidden="1" x14ac:dyDescent="0.25">
      <c r="D1575" s="20"/>
    </row>
    <row r="1576" spans="4:4" hidden="1" x14ac:dyDescent="0.25">
      <c r="D1576" s="20"/>
    </row>
    <row r="1577" spans="4:4" hidden="1" x14ac:dyDescent="0.25">
      <c r="D1577" s="20"/>
    </row>
    <row r="1578" spans="4:4" hidden="1" x14ac:dyDescent="0.25">
      <c r="D1578" s="20"/>
    </row>
    <row r="1579" spans="4:4" hidden="1" x14ac:dyDescent="0.25">
      <c r="D1579" s="20"/>
    </row>
    <row r="1580" spans="4:4" hidden="1" x14ac:dyDescent="0.25">
      <c r="D1580" s="20"/>
    </row>
    <row r="1581" spans="4:4" hidden="1" x14ac:dyDescent="0.25">
      <c r="D1581" s="20"/>
    </row>
    <row r="1582" spans="4:4" hidden="1" x14ac:dyDescent="0.25">
      <c r="D1582" s="20"/>
    </row>
    <row r="1583" spans="4:4" hidden="1" x14ac:dyDescent="0.25">
      <c r="D1583" s="20"/>
    </row>
    <row r="1584" spans="4:4" hidden="1" x14ac:dyDescent="0.25">
      <c r="D1584" s="20"/>
    </row>
    <row r="1585" spans="4:4" hidden="1" x14ac:dyDescent="0.25">
      <c r="D1585" s="20"/>
    </row>
    <row r="1586" spans="4:4" hidden="1" x14ac:dyDescent="0.25">
      <c r="D1586" s="20"/>
    </row>
    <row r="1587" spans="4:4" hidden="1" x14ac:dyDescent="0.25">
      <c r="D1587" s="20"/>
    </row>
    <row r="1588" spans="4:4" hidden="1" x14ac:dyDescent="0.25">
      <c r="D1588" s="20"/>
    </row>
    <row r="1589" spans="4:4" hidden="1" x14ac:dyDescent="0.25">
      <c r="D1589" s="20"/>
    </row>
    <row r="1590" spans="4:4" hidden="1" x14ac:dyDescent="0.25">
      <c r="D1590" s="20"/>
    </row>
    <row r="1591" spans="4:4" hidden="1" x14ac:dyDescent="0.25">
      <c r="D1591" s="20"/>
    </row>
    <row r="1592" spans="4:4" hidden="1" x14ac:dyDescent="0.25">
      <c r="D1592" s="20"/>
    </row>
    <row r="1593" spans="4:4" hidden="1" x14ac:dyDescent="0.25">
      <c r="D1593" s="20"/>
    </row>
    <row r="1594" spans="4:4" hidden="1" x14ac:dyDescent="0.25">
      <c r="D1594" s="20"/>
    </row>
    <row r="1595" spans="4:4" hidden="1" x14ac:dyDescent="0.25">
      <c r="D1595" s="20"/>
    </row>
    <row r="1596" spans="4:4" hidden="1" x14ac:dyDescent="0.25">
      <c r="D1596" s="20"/>
    </row>
    <row r="1597" spans="4:4" hidden="1" x14ac:dyDescent="0.25">
      <c r="D1597" s="20"/>
    </row>
    <row r="1598" spans="4:4" hidden="1" x14ac:dyDescent="0.25">
      <c r="D1598" s="20"/>
    </row>
    <row r="1599" spans="4:4" hidden="1" x14ac:dyDescent="0.25">
      <c r="D1599" s="20"/>
    </row>
    <row r="1600" spans="4:4" hidden="1" x14ac:dyDescent="0.25">
      <c r="D1600" s="20"/>
    </row>
    <row r="1601" spans="4:4" hidden="1" x14ac:dyDescent="0.25">
      <c r="D1601" s="20"/>
    </row>
    <row r="1602" spans="4:4" hidden="1" x14ac:dyDescent="0.25">
      <c r="D1602" s="20"/>
    </row>
    <row r="1603" spans="4:4" hidden="1" x14ac:dyDescent="0.25">
      <c r="D1603" s="20"/>
    </row>
    <row r="1604" spans="4:4" hidden="1" x14ac:dyDescent="0.25">
      <c r="D1604" s="20"/>
    </row>
    <row r="1605" spans="4:4" hidden="1" x14ac:dyDescent="0.25">
      <c r="D1605" s="20"/>
    </row>
    <row r="1606" spans="4:4" hidden="1" x14ac:dyDescent="0.25">
      <c r="D1606" s="20"/>
    </row>
    <row r="1607" spans="4:4" hidden="1" x14ac:dyDescent="0.25">
      <c r="D1607" s="20"/>
    </row>
    <row r="1608" spans="4:4" hidden="1" x14ac:dyDescent="0.25">
      <c r="D1608" s="20"/>
    </row>
    <row r="1609" spans="4:4" hidden="1" x14ac:dyDescent="0.25">
      <c r="D1609" s="20"/>
    </row>
    <row r="1610" spans="4:4" hidden="1" x14ac:dyDescent="0.25">
      <c r="D1610" s="20"/>
    </row>
    <row r="1611" spans="4:4" hidden="1" x14ac:dyDescent="0.25">
      <c r="D1611" s="20"/>
    </row>
    <row r="1612" spans="4:4" hidden="1" x14ac:dyDescent="0.25">
      <c r="D1612" s="20"/>
    </row>
    <row r="1613" spans="4:4" hidden="1" x14ac:dyDescent="0.25">
      <c r="D1613" s="20"/>
    </row>
    <row r="1614" spans="4:4" hidden="1" x14ac:dyDescent="0.25">
      <c r="D1614" s="20"/>
    </row>
    <row r="1615" spans="4:4" hidden="1" x14ac:dyDescent="0.25">
      <c r="D1615" s="20"/>
    </row>
    <row r="1616" spans="4:4" hidden="1" x14ac:dyDescent="0.25">
      <c r="D1616" s="20"/>
    </row>
    <row r="1617" spans="4:4" hidden="1" x14ac:dyDescent="0.25">
      <c r="D1617" s="20"/>
    </row>
    <row r="1618" spans="4:4" hidden="1" x14ac:dyDescent="0.25">
      <c r="D1618" s="20"/>
    </row>
    <row r="1619" spans="4:4" hidden="1" x14ac:dyDescent="0.25">
      <c r="D1619" s="20"/>
    </row>
    <row r="1620" spans="4:4" hidden="1" x14ac:dyDescent="0.25">
      <c r="D1620" s="20"/>
    </row>
    <row r="1621" spans="4:4" hidden="1" x14ac:dyDescent="0.25">
      <c r="D1621" s="20"/>
    </row>
    <row r="1622" spans="4:4" hidden="1" x14ac:dyDescent="0.25">
      <c r="D1622" s="20"/>
    </row>
    <row r="1623" spans="4:4" hidden="1" x14ac:dyDescent="0.25">
      <c r="D1623" s="20"/>
    </row>
    <row r="1624" spans="4:4" hidden="1" x14ac:dyDescent="0.25">
      <c r="D1624" s="20"/>
    </row>
    <row r="1625" spans="4:4" hidden="1" x14ac:dyDescent="0.25">
      <c r="D1625" s="20"/>
    </row>
    <row r="1626" spans="4:4" hidden="1" x14ac:dyDescent="0.25">
      <c r="D1626" s="20"/>
    </row>
    <row r="1627" spans="4:4" hidden="1" x14ac:dyDescent="0.25">
      <c r="D1627" s="20"/>
    </row>
    <row r="1628" spans="4:4" hidden="1" x14ac:dyDescent="0.25">
      <c r="D1628" s="20"/>
    </row>
    <row r="1629" spans="4:4" hidden="1" x14ac:dyDescent="0.25">
      <c r="D1629" s="20"/>
    </row>
    <row r="1630" spans="4:4" hidden="1" x14ac:dyDescent="0.25">
      <c r="D1630" s="20"/>
    </row>
    <row r="1631" spans="4:4" hidden="1" x14ac:dyDescent="0.25">
      <c r="D1631" s="20"/>
    </row>
    <row r="1632" spans="4:4" hidden="1" x14ac:dyDescent="0.25">
      <c r="D1632" s="20"/>
    </row>
    <row r="1633" spans="4:4" hidden="1" x14ac:dyDescent="0.25">
      <c r="D1633" s="20"/>
    </row>
    <row r="1634" spans="4:4" hidden="1" x14ac:dyDescent="0.25">
      <c r="D1634" s="20"/>
    </row>
    <row r="1635" spans="4:4" hidden="1" x14ac:dyDescent="0.25">
      <c r="D1635" s="20"/>
    </row>
    <row r="1636" spans="4:4" hidden="1" x14ac:dyDescent="0.25">
      <c r="D1636" s="20"/>
    </row>
    <row r="1637" spans="4:4" hidden="1" x14ac:dyDescent="0.25">
      <c r="D1637" s="20"/>
    </row>
    <row r="1638" spans="4:4" hidden="1" x14ac:dyDescent="0.25">
      <c r="D1638" s="20"/>
    </row>
    <row r="1639" spans="4:4" hidden="1" x14ac:dyDescent="0.25">
      <c r="D1639" s="20"/>
    </row>
    <row r="1640" spans="4:4" hidden="1" x14ac:dyDescent="0.25">
      <c r="D1640" s="20"/>
    </row>
    <row r="1641" spans="4:4" hidden="1" x14ac:dyDescent="0.25">
      <c r="D1641" s="20"/>
    </row>
    <row r="1642" spans="4:4" hidden="1" x14ac:dyDescent="0.25">
      <c r="D1642" s="20"/>
    </row>
    <row r="1643" spans="4:4" hidden="1" x14ac:dyDescent="0.25">
      <c r="D1643" s="20"/>
    </row>
    <row r="1644" spans="4:4" hidden="1" x14ac:dyDescent="0.25">
      <c r="D1644" s="20"/>
    </row>
    <row r="1645" spans="4:4" hidden="1" x14ac:dyDescent="0.25">
      <c r="D1645" s="20"/>
    </row>
    <row r="1646" spans="4:4" hidden="1" x14ac:dyDescent="0.25">
      <c r="D1646" s="20"/>
    </row>
    <row r="1647" spans="4:4" hidden="1" x14ac:dyDescent="0.25">
      <c r="D1647" s="20"/>
    </row>
    <row r="1648" spans="4:4" hidden="1" x14ac:dyDescent="0.25">
      <c r="D1648" s="20"/>
    </row>
    <row r="1649" spans="4:4" hidden="1" x14ac:dyDescent="0.25">
      <c r="D1649" s="20"/>
    </row>
    <row r="1650" spans="4:4" hidden="1" x14ac:dyDescent="0.25">
      <c r="D1650" s="20"/>
    </row>
    <row r="1651" spans="4:4" hidden="1" x14ac:dyDescent="0.25">
      <c r="D1651" s="20"/>
    </row>
    <row r="1652" spans="4:4" hidden="1" x14ac:dyDescent="0.25">
      <c r="D1652" s="20"/>
    </row>
    <row r="1653" spans="4:4" hidden="1" x14ac:dyDescent="0.25">
      <c r="D1653" s="20"/>
    </row>
    <row r="1654" spans="4:4" hidden="1" x14ac:dyDescent="0.25">
      <c r="D1654" s="20"/>
    </row>
    <row r="1655" spans="4:4" hidden="1" x14ac:dyDescent="0.25">
      <c r="D1655" s="20"/>
    </row>
    <row r="1656" spans="4:4" hidden="1" x14ac:dyDescent="0.25">
      <c r="D1656" s="20"/>
    </row>
    <row r="1657" spans="4:4" hidden="1" x14ac:dyDescent="0.25">
      <c r="D1657" s="20"/>
    </row>
    <row r="1658" spans="4:4" hidden="1" x14ac:dyDescent="0.25">
      <c r="D1658" s="20"/>
    </row>
    <row r="1659" spans="4:4" hidden="1" x14ac:dyDescent="0.25">
      <c r="D1659" s="20"/>
    </row>
    <row r="1660" spans="4:4" hidden="1" x14ac:dyDescent="0.25">
      <c r="D1660" s="20"/>
    </row>
    <row r="1661" spans="4:4" hidden="1" x14ac:dyDescent="0.25">
      <c r="D1661" s="20"/>
    </row>
    <row r="1662" spans="4:4" hidden="1" x14ac:dyDescent="0.25">
      <c r="D1662" s="20"/>
    </row>
    <row r="1663" spans="4:4" hidden="1" x14ac:dyDescent="0.25">
      <c r="D1663" s="20"/>
    </row>
    <row r="1664" spans="4:4" hidden="1" x14ac:dyDescent="0.25">
      <c r="D1664" s="20"/>
    </row>
    <row r="1665" spans="4:4" hidden="1" x14ac:dyDescent="0.25">
      <c r="D1665" s="20"/>
    </row>
    <row r="1666" spans="4:4" hidden="1" x14ac:dyDescent="0.25">
      <c r="D1666" s="20"/>
    </row>
    <row r="1667" spans="4:4" hidden="1" x14ac:dyDescent="0.25">
      <c r="D1667" s="20"/>
    </row>
    <row r="1668" spans="4:4" hidden="1" x14ac:dyDescent="0.25">
      <c r="D1668" s="20"/>
    </row>
    <row r="1669" spans="4:4" hidden="1" x14ac:dyDescent="0.25">
      <c r="D1669" s="20"/>
    </row>
    <row r="1670" spans="4:4" hidden="1" x14ac:dyDescent="0.25">
      <c r="D1670" s="20"/>
    </row>
    <row r="1671" spans="4:4" hidden="1" x14ac:dyDescent="0.25">
      <c r="D1671" s="20"/>
    </row>
    <row r="1672" spans="4:4" hidden="1" x14ac:dyDescent="0.25">
      <c r="D1672" s="20"/>
    </row>
    <row r="1673" spans="4:4" hidden="1" x14ac:dyDescent="0.25">
      <c r="D1673" s="20"/>
    </row>
    <row r="1674" spans="4:4" hidden="1" x14ac:dyDescent="0.25">
      <c r="D1674" s="20"/>
    </row>
    <row r="1675" spans="4:4" hidden="1" x14ac:dyDescent="0.25">
      <c r="D1675" s="20"/>
    </row>
    <row r="1676" spans="4:4" hidden="1" x14ac:dyDescent="0.25">
      <c r="D1676" s="20"/>
    </row>
    <row r="1677" spans="4:4" hidden="1" x14ac:dyDescent="0.25">
      <c r="D1677" s="20"/>
    </row>
    <row r="1678" spans="4:4" hidden="1" x14ac:dyDescent="0.25">
      <c r="D1678" s="20"/>
    </row>
    <row r="1679" spans="4:4" hidden="1" x14ac:dyDescent="0.25">
      <c r="D1679" s="20"/>
    </row>
    <row r="1680" spans="4:4" hidden="1" x14ac:dyDescent="0.25">
      <c r="D1680" s="20"/>
    </row>
    <row r="1681" spans="4:4" hidden="1" x14ac:dyDescent="0.25">
      <c r="D1681" s="20"/>
    </row>
    <row r="1682" spans="4:4" hidden="1" x14ac:dyDescent="0.25">
      <c r="D1682" s="20"/>
    </row>
    <row r="1683" spans="4:4" hidden="1" x14ac:dyDescent="0.25">
      <c r="D1683" s="20"/>
    </row>
    <row r="1684" spans="4:4" hidden="1" x14ac:dyDescent="0.25">
      <c r="D1684" s="20"/>
    </row>
    <row r="1685" spans="4:4" hidden="1" x14ac:dyDescent="0.25">
      <c r="D1685" s="20"/>
    </row>
    <row r="1686" spans="4:4" hidden="1" x14ac:dyDescent="0.25">
      <c r="D1686" s="20"/>
    </row>
    <row r="1687" spans="4:4" hidden="1" x14ac:dyDescent="0.25">
      <c r="D1687" s="20"/>
    </row>
    <row r="1688" spans="4:4" hidden="1" x14ac:dyDescent="0.25">
      <c r="D1688" s="20"/>
    </row>
    <row r="1689" spans="4:4" hidden="1" x14ac:dyDescent="0.25">
      <c r="D1689" s="20"/>
    </row>
    <row r="1690" spans="4:4" hidden="1" x14ac:dyDescent="0.25">
      <c r="D1690" s="20"/>
    </row>
    <row r="1691" spans="4:4" hidden="1" x14ac:dyDescent="0.25">
      <c r="D1691" s="20"/>
    </row>
    <row r="1692" spans="4:4" hidden="1" x14ac:dyDescent="0.25">
      <c r="D1692" s="20"/>
    </row>
    <row r="1693" spans="4:4" hidden="1" x14ac:dyDescent="0.25">
      <c r="D1693" s="20"/>
    </row>
    <row r="1694" spans="4:4" hidden="1" x14ac:dyDescent="0.25">
      <c r="D1694" s="20"/>
    </row>
    <row r="1695" spans="4:4" hidden="1" x14ac:dyDescent="0.25">
      <c r="D1695" s="20"/>
    </row>
    <row r="1696" spans="4:4" hidden="1" x14ac:dyDescent="0.25">
      <c r="D1696" s="20"/>
    </row>
    <row r="1697" spans="4:4" hidden="1" x14ac:dyDescent="0.25">
      <c r="D1697" s="20"/>
    </row>
    <row r="1698" spans="4:4" hidden="1" x14ac:dyDescent="0.25">
      <c r="D1698" s="20"/>
    </row>
    <row r="1699" spans="4:4" hidden="1" x14ac:dyDescent="0.25">
      <c r="D1699" s="20"/>
    </row>
    <row r="1700" spans="4:4" hidden="1" x14ac:dyDescent="0.25">
      <c r="D1700" s="20"/>
    </row>
    <row r="1701" spans="4:4" hidden="1" x14ac:dyDescent="0.25">
      <c r="D1701" s="20"/>
    </row>
    <row r="1702" spans="4:4" hidden="1" x14ac:dyDescent="0.25">
      <c r="D1702" s="20"/>
    </row>
    <row r="1703" spans="4:4" hidden="1" x14ac:dyDescent="0.25">
      <c r="D1703" s="20"/>
    </row>
    <row r="1704" spans="4:4" hidden="1" x14ac:dyDescent="0.25">
      <c r="D1704" s="20"/>
    </row>
    <row r="1705" spans="4:4" hidden="1" x14ac:dyDescent="0.25">
      <c r="D1705" s="20"/>
    </row>
    <row r="1706" spans="4:4" hidden="1" x14ac:dyDescent="0.25">
      <c r="D1706" s="20"/>
    </row>
    <row r="1707" spans="4:4" hidden="1" x14ac:dyDescent="0.25">
      <c r="D1707" s="20"/>
    </row>
    <row r="1708" spans="4:4" hidden="1" x14ac:dyDescent="0.25">
      <c r="D1708" s="20"/>
    </row>
    <row r="1709" spans="4:4" hidden="1" x14ac:dyDescent="0.25">
      <c r="D1709" s="20"/>
    </row>
    <row r="1710" spans="4:4" hidden="1" x14ac:dyDescent="0.25">
      <c r="D1710" s="20"/>
    </row>
    <row r="1711" spans="4:4" hidden="1" x14ac:dyDescent="0.25">
      <c r="D1711" s="20"/>
    </row>
    <row r="1712" spans="4:4" hidden="1" x14ac:dyDescent="0.25">
      <c r="D1712" s="20"/>
    </row>
    <row r="1713" spans="4:4" hidden="1" x14ac:dyDescent="0.25">
      <c r="D1713" s="20"/>
    </row>
    <row r="1714" spans="4:4" hidden="1" x14ac:dyDescent="0.25">
      <c r="D1714" s="20"/>
    </row>
    <row r="1715" spans="4:4" hidden="1" x14ac:dyDescent="0.25">
      <c r="D1715" s="20"/>
    </row>
    <row r="1716" spans="4:4" hidden="1" x14ac:dyDescent="0.25">
      <c r="D1716" s="20"/>
    </row>
    <row r="1717" spans="4:4" hidden="1" x14ac:dyDescent="0.25">
      <c r="D1717" s="20"/>
    </row>
    <row r="1718" spans="4:4" hidden="1" x14ac:dyDescent="0.25">
      <c r="D1718" s="20"/>
    </row>
    <row r="1719" spans="4:4" hidden="1" x14ac:dyDescent="0.25">
      <c r="D1719" s="20"/>
    </row>
    <row r="1720" spans="4:4" hidden="1" x14ac:dyDescent="0.25">
      <c r="D1720" s="20"/>
    </row>
    <row r="1721" spans="4:4" hidden="1" x14ac:dyDescent="0.25">
      <c r="D1721" s="20"/>
    </row>
    <row r="1722" spans="4:4" hidden="1" x14ac:dyDescent="0.25">
      <c r="D1722" s="20"/>
    </row>
    <row r="1723" spans="4:4" hidden="1" x14ac:dyDescent="0.25">
      <c r="D1723" s="20"/>
    </row>
    <row r="1724" spans="4:4" hidden="1" x14ac:dyDescent="0.25">
      <c r="D1724" s="20"/>
    </row>
    <row r="1725" spans="4:4" hidden="1" x14ac:dyDescent="0.25">
      <c r="D1725" s="20"/>
    </row>
    <row r="1726" spans="4:4" hidden="1" x14ac:dyDescent="0.25">
      <c r="D1726" s="20"/>
    </row>
    <row r="1727" spans="4:4" hidden="1" x14ac:dyDescent="0.25">
      <c r="D1727" s="20"/>
    </row>
    <row r="1728" spans="4:4" hidden="1" x14ac:dyDescent="0.25">
      <c r="D1728" s="20"/>
    </row>
    <row r="1729" spans="4:4" hidden="1" x14ac:dyDescent="0.25">
      <c r="D1729" s="20"/>
    </row>
    <row r="1730" spans="4:4" hidden="1" x14ac:dyDescent="0.25">
      <c r="D1730" s="20"/>
    </row>
    <row r="1731" spans="4:4" hidden="1" x14ac:dyDescent="0.25">
      <c r="D1731" s="20"/>
    </row>
    <row r="1732" spans="4:4" hidden="1" x14ac:dyDescent="0.25">
      <c r="D1732" s="20"/>
    </row>
    <row r="1733" spans="4:4" hidden="1" x14ac:dyDescent="0.25">
      <c r="D1733" s="20"/>
    </row>
    <row r="1734" spans="4:4" hidden="1" x14ac:dyDescent="0.25">
      <c r="D1734" s="20"/>
    </row>
    <row r="1735" spans="4:4" hidden="1" x14ac:dyDescent="0.25">
      <c r="D1735" s="20"/>
    </row>
    <row r="1736" spans="4:4" hidden="1" x14ac:dyDescent="0.25">
      <c r="D1736" s="20"/>
    </row>
    <row r="1737" spans="4:4" hidden="1" x14ac:dyDescent="0.25">
      <c r="D1737" s="20"/>
    </row>
    <row r="1738" spans="4:4" hidden="1" x14ac:dyDescent="0.25">
      <c r="D1738" s="20"/>
    </row>
    <row r="1739" spans="4:4" hidden="1" x14ac:dyDescent="0.25">
      <c r="D1739" s="20"/>
    </row>
    <row r="1740" spans="4:4" hidden="1" x14ac:dyDescent="0.25">
      <c r="D1740" s="20"/>
    </row>
    <row r="1741" spans="4:4" hidden="1" x14ac:dyDescent="0.25">
      <c r="D1741" s="20"/>
    </row>
    <row r="1742" spans="4:4" hidden="1" x14ac:dyDescent="0.25">
      <c r="D1742" s="20"/>
    </row>
    <row r="1743" spans="4:4" hidden="1" x14ac:dyDescent="0.25">
      <c r="D1743" s="20"/>
    </row>
    <row r="1744" spans="4:4" hidden="1" x14ac:dyDescent="0.25">
      <c r="D1744" s="20"/>
    </row>
    <row r="1745" spans="4:4" hidden="1" x14ac:dyDescent="0.25">
      <c r="D1745" s="20"/>
    </row>
    <row r="1746" spans="4:4" hidden="1" x14ac:dyDescent="0.25">
      <c r="D1746" s="20"/>
    </row>
    <row r="1747" spans="4:4" hidden="1" x14ac:dyDescent="0.25">
      <c r="D1747" s="20"/>
    </row>
    <row r="1748" spans="4:4" hidden="1" x14ac:dyDescent="0.25">
      <c r="D1748" s="20"/>
    </row>
    <row r="1749" spans="4:4" hidden="1" x14ac:dyDescent="0.25">
      <c r="D1749" s="20"/>
    </row>
    <row r="1750" spans="4:4" hidden="1" x14ac:dyDescent="0.25">
      <c r="D1750" s="20"/>
    </row>
    <row r="1751" spans="4:4" hidden="1" x14ac:dyDescent="0.25">
      <c r="D1751" s="20"/>
    </row>
    <row r="1752" spans="4:4" hidden="1" x14ac:dyDescent="0.25">
      <c r="D1752" s="20"/>
    </row>
    <row r="1753" spans="4:4" hidden="1" x14ac:dyDescent="0.25">
      <c r="D1753" s="20"/>
    </row>
    <row r="1754" spans="4:4" hidden="1" x14ac:dyDescent="0.25">
      <c r="D1754" s="20"/>
    </row>
    <row r="1755" spans="4:4" hidden="1" x14ac:dyDescent="0.25">
      <c r="D1755" s="20"/>
    </row>
    <row r="1756" spans="4:4" hidden="1" x14ac:dyDescent="0.25">
      <c r="D1756" s="20"/>
    </row>
    <row r="1757" spans="4:4" hidden="1" x14ac:dyDescent="0.25">
      <c r="D1757" s="20"/>
    </row>
    <row r="1758" spans="4:4" hidden="1" x14ac:dyDescent="0.25">
      <c r="D1758" s="20"/>
    </row>
    <row r="1759" spans="4:4" hidden="1" x14ac:dyDescent="0.25">
      <c r="D1759" s="20"/>
    </row>
    <row r="1760" spans="4:4" hidden="1" x14ac:dyDescent="0.25">
      <c r="D1760" s="20"/>
    </row>
    <row r="1761" spans="4:4" hidden="1" x14ac:dyDescent="0.25">
      <c r="D1761" s="20"/>
    </row>
    <row r="1762" spans="4:4" hidden="1" x14ac:dyDescent="0.25">
      <c r="D1762" s="20"/>
    </row>
    <row r="1763" spans="4:4" hidden="1" x14ac:dyDescent="0.25">
      <c r="D1763" s="20"/>
    </row>
    <row r="1764" spans="4:4" hidden="1" x14ac:dyDescent="0.25">
      <c r="D1764" s="20"/>
    </row>
    <row r="1765" spans="4:4" hidden="1" x14ac:dyDescent="0.25">
      <c r="D1765" s="20"/>
    </row>
    <row r="1766" spans="4:4" hidden="1" x14ac:dyDescent="0.25">
      <c r="D1766" s="20"/>
    </row>
    <row r="1767" spans="4:4" hidden="1" x14ac:dyDescent="0.25">
      <c r="D1767" s="20"/>
    </row>
    <row r="1768" spans="4:4" hidden="1" x14ac:dyDescent="0.25">
      <c r="D1768" s="20"/>
    </row>
    <row r="1769" spans="4:4" hidden="1" x14ac:dyDescent="0.25">
      <c r="D1769" s="20"/>
    </row>
    <row r="1770" spans="4:4" hidden="1" x14ac:dyDescent="0.25">
      <c r="D1770" s="20"/>
    </row>
    <row r="1771" spans="4:4" hidden="1" x14ac:dyDescent="0.25">
      <c r="D1771" s="20"/>
    </row>
    <row r="1772" spans="4:4" hidden="1" x14ac:dyDescent="0.25">
      <c r="D1772" s="20"/>
    </row>
    <row r="1773" spans="4:4" hidden="1" x14ac:dyDescent="0.25">
      <c r="D1773" s="20"/>
    </row>
    <row r="1774" spans="4:4" hidden="1" x14ac:dyDescent="0.25">
      <c r="D1774" s="20"/>
    </row>
    <row r="1775" spans="4:4" hidden="1" x14ac:dyDescent="0.25">
      <c r="D1775" s="20"/>
    </row>
    <row r="1776" spans="4:4" hidden="1" x14ac:dyDescent="0.25">
      <c r="D1776" s="20"/>
    </row>
    <row r="1777" spans="4:4" hidden="1" x14ac:dyDescent="0.25">
      <c r="D1777" s="20"/>
    </row>
    <row r="1778" spans="4:4" hidden="1" x14ac:dyDescent="0.25">
      <c r="D1778" s="20"/>
    </row>
    <row r="1779" spans="4:4" hidden="1" x14ac:dyDescent="0.25">
      <c r="D1779" s="20"/>
    </row>
    <row r="1780" spans="4:4" hidden="1" x14ac:dyDescent="0.25">
      <c r="D1780" s="20"/>
    </row>
    <row r="1781" spans="4:4" hidden="1" x14ac:dyDescent="0.25">
      <c r="D1781" s="20"/>
    </row>
    <row r="1782" spans="4:4" hidden="1" x14ac:dyDescent="0.25">
      <c r="D1782" s="20"/>
    </row>
    <row r="1783" spans="4:4" hidden="1" x14ac:dyDescent="0.25">
      <c r="D1783" s="20"/>
    </row>
    <row r="1784" spans="4:4" hidden="1" x14ac:dyDescent="0.25">
      <c r="D1784" s="20"/>
    </row>
    <row r="1785" spans="4:4" hidden="1" x14ac:dyDescent="0.25">
      <c r="D1785" s="20"/>
    </row>
    <row r="1786" spans="4:4" hidden="1" x14ac:dyDescent="0.25">
      <c r="D1786" s="20"/>
    </row>
    <row r="1787" spans="4:4" hidden="1" x14ac:dyDescent="0.25">
      <c r="D1787" s="20"/>
    </row>
    <row r="1788" spans="4:4" hidden="1" x14ac:dyDescent="0.25">
      <c r="D1788" s="20"/>
    </row>
    <row r="1789" spans="4:4" hidden="1" x14ac:dyDescent="0.25">
      <c r="D1789" s="20"/>
    </row>
    <row r="1790" spans="4:4" hidden="1" x14ac:dyDescent="0.25">
      <c r="D1790" s="20"/>
    </row>
    <row r="1791" spans="4:4" hidden="1" x14ac:dyDescent="0.25">
      <c r="D1791" s="20"/>
    </row>
    <row r="1792" spans="4:4" hidden="1" x14ac:dyDescent="0.25">
      <c r="D1792" s="20"/>
    </row>
    <row r="1793" spans="4:4" hidden="1" x14ac:dyDescent="0.25">
      <c r="D1793" s="20"/>
    </row>
    <row r="1794" spans="4:4" hidden="1" x14ac:dyDescent="0.25">
      <c r="D1794" s="20"/>
    </row>
    <row r="1795" spans="4:4" hidden="1" x14ac:dyDescent="0.25">
      <c r="D1795" s="20"/>
    </row>
    <row r="1796" spans="4:4" hidden="1" x14ac:dyDescent="0.25">
      <c r="D1796" s="20"/>
    </row>
    <row r="1797" spans="4:4" hidden="1" x14ac:dyDescent="0.25">
      <c r="D1797" s="20"/>
    </row>
    <row r="1798" spans="4:4" hidden="1" x14ac:dyDescent="0.25">
      <c r="D1798" s="20"/>
    </row>
    <row r="1799" spans="4:4" hidden="1" x14ac:dyDescent="0.25">
      <c r="D1799" s="20"/>
    </row>
    <row r="1800" spans="4:4" hidden="1" x14ac:dyDescent="0.25">
      <c r="D1800" s="20"/>
    </row>
    <row r="1801" spans="4:4" hidden="1" x14ac:dyDescent="0.25">
      <c r="D1801" s="20"/>
    </row>
    <row r="1802" spans="4:4" hidden="1" x14ac:dyDescent="0.25">
      <c r="D1802" s="20"/>
    </row>
    <row r="1803" spans="4:4" hidden="1" x14ac:dyDescent="0.25">
      <c r="D1803" s="20"/>
    </row>
    <row r="1804" spans="4:4" hidden="1" x14ac:dyDescent="0.25">
      <c r="D1804" s="20"/>
    </row>
    <row r="1805" spans="4:4" hidden="1" x14ac:dyDescent="0.25">
      <c r="D1805" s="20"/>
    </row>
    <row r="1806" spans="4:4" hidden="1" x14ac:dyDescent="0.25">
      <c r="D1806" s="20"/>
    </row>
    <row r="1807" spans="4:4" hidden="1" x14ac:dyDescent="0.25">
      <c r="D1807" s="20"/>
    </row>
    <row r="1808" spans="4:4" hidden="1" x14ac:dyDescent="0.25">
      <c r="D1808" s="20"/>
    </row>
    <row r="1809" spans="4:4" hidden="1" x14ac:dyDescent="0.25">
      <c r="D1809" s="20"/>
    </row>
    <row r="1810" spans="4:4" hidden="1" x14ac:dyDescent="0.25">
      <c r="D1810" s="20"/>
    </row>
    <row r="1811" spans="4:4" hidden="1" x14ac:dyDescent="0.25">
      <c r="D1811" s="20"/>
    </row>
    <row r="1812" spans="4:4" hidden="1" x14ac:dyDescent="0.25">
      <c r="D1812" s="20"/>
    </row>
    <row r="1813" spans="4:4" hidden="1" x14ac:dyDescent="0.25">
      <c r="D1813" s="20"/>
    </row>
    <row r="1814" spans="4:4" hidden="1" x14ac:dyDescent="0.25">
      <c r="D1814" s="20"/>
    </row>
    <row r="1815" spans="4:4" hidden="1" x14ac:dyDescent="0.25">
      <c r="D1815" s="20"/>
    </row>
    <row r="1816" spans="4:4" hidden="1" x14ac:dyDescent="0.25">
      <c r="D1816" s="20"/>
    </row>
    <row r="1817" spans="4:4" hidden="1" x14ac:dyDescent="0.25">
      <c r="D1817" s="20"/>
    </row>
    <row r="1818" spans="4:4" hidden="1" x14ac:dyDescent="0.25">
      <c r="D1818" s="20"/>
    </row>
    <row r="1819" spans="4:4" hidden="1" x14ac:dyDescent="0.25">
      <c r="D1819" s="20"/>
    </row>
    <row r="1820" spans="4:4" hidden="1" x14ac:dyDescent="0.25">
      <c r="D1820" s="20"/>
    </row>
    <row r="1821" spans="4:4" hidden="1" x14ac:dyDescent="0.25">
      <c r="D1821" s="20"/>
    </row>
    <row r="1822" spans="4:4" hidden="1" x14ac:dyDescent="0.25">
      <c r="D1822" s="20"/>
    </row>
    <row r="1823" spans="4:4" hidden="1" x14ac:dyDescent="0.25">
      <c r="D1823" s="20"/>
    </row>
    <row r="1824" spans="4:4" hidden="1" x14ac:dyDescent="0.25">
      <c r="D1824" s="20"/>
    </row>
    <row r="1825" spans="4:4" hidden="1" x14ac:dyDescent="0.25">
      <c r="D1825" s="20"/>
    </row>
    <row r="1826" spans="4:4" hidden="1" x14ac:dyDescent="0.25">
      <c r="D1826" s="20"/>
    </row>
    <row r="1827" spans="4:4" hidden="1" x14ac:dyDescent="0.25">
      <c r="D1827" s="20"/>
    </row>
    <row r="1828" spans="4:4" hidden="1" x14ac:dyDescent="0.25">
      <c r="D1828" s="20"/>
    </row>
    <row r="1829" spans="4:4" hidden="1" x14ac:dyDescent="0.25">
      <c r="D1829" s="20"/>
    </row>
    <row r="1830" spans="4:4" hidden="1" x14ac:dyDescent="0.25">
      <c r="D1830" s="20"/>
    </row>
    <row r="1831" spans="4:4" hidden="1" x14ac:dyDescent="0.25">
      <c r="D1831" s="20"/>
    </row>
    <row r="1832" spans="4:4" hidden="1" x14ac:dyDescent="0.25">
      <c r="D1832" s="20"/>
    </row>
    <row r="1833" spans="4:4" hidden="1" x14ac:dyDescent="0.25">
      <c r="D1833" s="20"/>
    </row>
    <row r="1834" spans="4:4" hidden="1" x14ac:dyDescent="0.25">
      <c r="D1834" s="20"/>
    </row>
    <row r="1835" spans="4:4" hidden="1" x14ac:dyDescent="0.25">
      <c r="D1835" s="20"/>
    </row>
    <row r="1836" spans="4:4" hidden="1" x14ac:dyDescent="0.25">
      <c r="D1836" s="20"/>
    </row>
    <row r="1837" spans="4:4" hidden="1" x14ac:dyDescent="0.25">
      <c r="D1837" s="20"/>
    </row>
    <row r="1838" spans="4:4" hidden="1" x14ac:dyDescent="0.25">
      <c r="D1838" s="20"/>
    </row>
    <row r="1839" spans="4:4" hidden="1" x14ac:dyDescent="0.25">
      <c r="D1839" s="20"/>
    </row>
    <row r="1840" spans="4:4" hidden="1" x14ac:dyDescent="0.25">
      <c r="D1840" s="20"/>
    </row>
    <row r="1841" spans="4:4" hidden="1" x14ac:dyDescent="0.25">
      <c r="D1841" s="20"/>
    </row>
    <row r="1842" spans="4:4" hidden="1" x14ac:dyDescent="0.25">
      <c r="D1842" s="20"/>
    </row>
    <row r="1843" spans="4:4" hidden="1" x14ac:dyDescent="0.25">
      <c r="D1843" s="20"/>
    </row>
    <row r="1844" spans="4:4" hidden="1" x14ac:dyDescent="0.25">
      <c r="D1844" s="20"/>
    </row>
    <row r="1845" spans="4:4" hidden="1" x14ac:dyDescent="0.25">
      <c r="D1845" s="20"/>
    </row>
    <row r="1846" spans="4:4" hidden="1" x14ac:dyDescent="0.25">
      <c r="D1846" s="20"/>
    </row>
    <row r="1847" spans="4:4" hidden="1" x14ac:dyDescent="0.25">
      <c r="D1847" s="20"/>
    </row>
    <row r="1848" spans="4:4" hidden="1" x14ac:dyDescent="0.25">
      <c r="D1848" s="20"/>
    </row>
    <row r="1849" spans="4:4" hidden="1" x14ac:dyDescent="0.25">
      <c r="D1849" s="20"/>
    </row>
    <row r="1850" spans="4:4" hidden="1" x14ac:dyDescent="0.25">
      <c r="D1850" s="20"/>
    </row>
    <row r="1851" spans="4:4" hidden="1" x14ac:dyDescent="0.25">
      <c r="D1851" s="20"/>
    </row>
    <row r="1852" spans="4:4" hidden="1" x14ac:dyDescent="0.25">
      <c r="D1852" s="20"/>
    </row>
    <row r="1853" spans="4:4" hidden="1" x14ac:dyDescent="0.25">
      <c r="D1853" s="20"/>
    </row>
    <row r="1854" spans="4:4" hidden="1" x14ac:dyDescent="0.25">
      <c r="D1854" s="20"/>
    </row>
    <row r="1855" spans="4:4" hidden="1" x14ac:dyDescent="0.25">
      <c r="D1855" s="20"/>
    </row>
    <row r="1856" spans="4:4" hidden="1" x14ac:dyDescent="0.25">
      <c r="D1856" s="20"/>
    </row>
    <row r="1857" spans="4:4" hidden="1" x14ac:dyDescent="0.25">
      <c r="D1857" s="20"/>
    </row>
    <row r="1858" spans="4:4" hidden="1" x14ac:dyDescent="0.25">
      <c r="D1858" s="20"/>
    </row>
    <row r="1859" spans="4:4" hidden="1" x14ac:dyDescent="0.25">
      <c r="D1859" s="20"/>
    </row>
    <row r="1860" spans="4:4" hidden="1" x14ac:dyDescent="0.25">
      <c r="D1860" s="20"/>
    </row>
    <row r="1861" spans="4:4" hidden="1" x14ac:dyDescent="0.25">
      <c r="D1861" s="20"/>
    </row>
    <row r="1862" spans="4:4" hidden="1" x14ac:dyDescent="0.25">
      <c r="D1862" s="20"/>
    </row>
    <row r="1863" spans="4:4" hidden="1" x14ac:dyDescent="0.25">
      <c r="D1863" s="20"/>
    </row>
    <row r="1864" spans="4:4" hidden="1" x14ac:dyDescent="0.25">
      <c r="D1864" s="20"/>
    </row>
    <row r="1865" spans="4:4" hidden="1" x14ac:dyDescent="0.25">
      <c r="D1865" s="20"/>
    </row>
    <row r="1866" spans="4:4" hidden="1" x14ac:dyDescent="0.25">
      <c r="D1866" s="20"/>
    </row>
    <row r="1867" spans="4:4" hidden="1" x14ac:dyDescent="0.25">
      <c r="D1867" s="20"/>
    </row>
    <row r="1868" spans="4:4" hidden="1" x14ac:dyDescent="0.25">
      <c r="D1868" s="20"/>
    </row>
    <row r="1869" spans="4:4" hidden="1" x14ac:dyDescent="0.25">
      <c r="D1869" s="20"/>
    </row>
    <row r="1870" spans="4:4" hidden="1" x14ac:dyDescent="0.25">
      <c r="D1870" s="20"/>
    </row>
    <row r="1871" spans="4:4" hidden="1" x14ac:dyDescent="0.25">
      <c r="D1871" s="20"/>
    </row>
    <row r="1872" spans="4:4" hidden="1" x14ac:dyDescent="0.25">
      <c r="D1872" s="20"/>
    </row>
    <row r="1873" spans="4:4" hidden="1" x14ac:dyDescent="0.25">
      <c r="D1873" s="20"/>
    </row>
    <row r="1874" spans="4:4" hidden="1" x14ac:dyDescent="0.25">
      <c r="D1874" s="20"/>
    </row>
    <row r="1875" spans="4:4" hidden="1" x14ac:dyDescent="0.25">
      <c r="D1875" s="20"/>
    </row>
    <row r="1876" spans="4:4" hidden="1" x14ac:dyDescent="0.25">
      <c r="D1876" s="20"/>
    </row>
    <row r="1877" spans="4:4" hidden="1" x14ac:dyDescent="0.25">
      <c r="D1877" s="20"/>
    </row>
    <row r="1878" spans="4:4" hidden="1" x14ac:dyDescent="0.25">
      <c r="D1878" s="20"/>
    </row>
    <row r="1879" spans="4:4" hidden="1" x14ac:dyDescent="0.25">
      <c r="D1879" s="20"/>
    </row>
    <row r="1880" spans="4:4" hidden="1" x14ac:dyDescent="0.25">
      <c r="D1880" s="20"/>
    </row>
    <row r="1881" spans="4:4" hidden="1" x14ac:dyDescent="0.25">
      <c r="D1881" s="20"/>
    </row>
    <row r="1882" spans="4:4" hidden="1" x14ac:dyDescent="0.25">
      <c r="D1882" s="20"/>
    </row>
    <row r="1883" spans="4:4" hidden="1" x14ac:dyDescent="0.25">
      <c r="D1883" s="20"/>
    </row>
    <row r="1884" spans="4:4" hidden="1" x14ac:dyDescent="0.25">
      <c r="D1884" s="20"/>
    </row>
    <row r="1885" spans="4:4" hidden="1" x14ac:dyDescent="0.25">
      <c r="D1885" s="20"/>
    </row>
    <row r="1886" spans="4:4" hidden="1" x14ac:dyDescent="0.25">
      <c r="D1886" s="20"/>
    </row>
    <row r="1887" spans="4:4" hidden="1" x14ac:dyDescent="0.25">
      <c r="D1887" s="20"/>
    </row>
    <row r="1888" spans="4:4" hidden="1" x14ac:dyDescent="0.25">
      <c r="D1888" s="20"/>
    </row>
    <row r="1889" spans="4:4" hidden="1" x14ac:dyDescent="0.25">
      <c r="D1889" s="20"/>
    </row>
    <row r="1890" spans="4:4" hidden="1" x14ac:dyDescent="0.25">
      <c r="D1890" s="20"/>
    </row>
    <row r="1891" spans="4:4" hidden="1" x14ac:dyDescent="0.25">
      <c r="D1891" s="20"/>
    </row>
    <row r="1892" spans="4:4" hidden="1" x14ac:dyDescent="0.25">
      <c r="D1892" s="20"/>
    </row>
    <row r="1893" spans="4:4" hidden="1" x14ac:dyDescent="0.25">
      <c r="D1893" s="20"/>
    </row>
    <row r="1894" spans="4:4" hidden="1" x14ac:dyDescent="0.25">
      <c r="D1894" s="20"/>
    </row>
    <row r="1895" spans="4:4" hidden="1" x14ac:dyDescent="0.25">
      <c r="D1895" s="20"/>
    </row>
    <row r="1896" spans="4:4" hidden="1" x14ac:dyDescent="0.25">
      <c r="D1896" s="20"/>
    </row>
    <row r="1897" spans="4:4" hidden="1" x14ac:dyDescent="0.25">
      <c r="D1897" s="20"/>
    </row>
    <row r="1898" spans="4:4" hidden="1" x14ac:dyDescent="0.25">
      <c r="D1898" s="20"/>
    </row>
    <row r="1899" spans="4:4" hidden="1" x14ac:dyDescent="0.25">
      <c r="D1899" s="20"/>
    </row>
    <row r="1900" spans="4:4" hidden="1" x14ac:dyDescent="0.25">
      <c r="D1900" s="20"/>
    </row>
    <row r="1901" spans="4:4" hidden="1" x14ac:dyDescent="0.25">
      <c r="D1901" s="20"/>
    </row>
    <row r="1902" spans="4:4" hidden="1" x14ac:dyDescent="0.25">
      <c r="D1902" s="20"/>
    </row>
    <row r="1903" spans="4:4" hidden="1" x14ac:dyDescent="0.25">
      <c r="D1903" s="20"/>
    </row>
    <row r="1904" spans="4:4" hidden="1" x14ac:dyDescent="0.25">
      <c r="D1904" s="20"/>
    </row>
    <row r="1905" spans="4:4" hidden="1" x14ac:dyDescent="0.25">
      <c r="D1905" s="20"/>
    </row>
    <row r="1906" spans="4:4" hidden="1" x14ac:dyDescent="0.25">
      <c r="D1906" s="20"/>
    </row>
    <row r="1907" spans="4:4" hidden="1" x14ac:dyDescent="0.25">
      <c r="D1907" s="20"/>
    </row>
    <row r="1908" spans="4:4" hidden="1" x14ac:dyDescent="0.25">
      <c r="D1908" s="20"/>
    </row>
    <row r="1909" spans="4:4" hidden="1" x14ac:dyDescent="0.25">
      <c r="D1909" s="20"/>
    </row>
    <row r="1910" spans="4:4" hidden="1" x14ac:dyDescent="0.25">
      <c r="D1910" s="20"/>
    </row>
    <row r="1911" spans="4:4" hidden="1" x14ac:dyDescent="0.25">
      <c r="D1911" s="20"/>
    </row>
    <row r="1912" spans="4:4" hidden="1" x14ac:dyDescent="0.25">
      <c r="D1912" s="20"/>
    </row>
    <row r="1913" spans="4:4" hidden="1" x14ac:dyDescent="0.25">
      <c r="D1913" s="20"/>
    </row>
    <row r="1914" spans="4:4" hidden="1" x14ac:dyDescent="0.25">
      <c r="D1914" s="20"/>
    </row>
    <row r="1915" spans="4:4" hidden="1" x14ac:dyDescent="0.25">
      <c r="D1915" s="20"/>
    </row>
    <row r="1916" spans="4:4" hidden="1" x14ac:dyDescent="0.25">
      <c r="D1916" s="20"/>
    </row>
    <row r="1917" spans="4:4" hidden="1" x14ac:dyDescent="0.25">
      <c r="D1917" s="20"/>
    </row>
    <row r="1918" spans="4:4" hidden="1" x14ac:dyDescent="0.25">
      <c r="D1918" s="20"/>
    </row>
    <row r="1919" spans="4:4" hidden="1" x14ac:dyDescent="0.25">
      <c r="D1919" s="20"/>
    </row>
    <row r="1920" spans="4:4" hidden="1" x14ac:dyDescent="0.25">
      <c r="D1920" s="20"/>
    </row>
    <row r="1921" spans="4:4" hidden="1" x14ac:dyDescent="0.25">
      <c r="D1921" s="20"/>
    </row>
    <row r="1922" spans="4:4" hidden="1" x14ac:dyDescent="0.25">
      <c r="D1922" s="20"/>
    </row>
    <row r="1923" spans="4:4" hidden="1" x14ac:dyDescent="0.25">
      <c r="D1923" s="20"/>
    </row>
    <row r="1924" spans="4:4" hidden="1" x14ac:dyDescent="0.25">
      <c r="D1924" s="20"/>
    </row>
    <row r="1925" spans="4:4" hidden="1" x14ac:dyDescent="0.25">
      <c r="D1925" s="20"/>
    </row>
    <row r="1926" spans="4:4" hidden="1" x14ac:dyDescent="0.25">
      <c r="D1926" s="20"/>
    </row>
    <row r="1927" spans="4:4" hidden="1" x14ac:dyDescent="0.25">
      <c r="D1927" s="20"/>
    </row>
    <row r="1928" spans="4:4" hidden="1" x14ac:dyDescent="0.25">
      <c r="D1928" s="20"/>
    </row>
    <row r="1929" spans="4:4" hidden="1" x14ac:dyDescent="0.25">
      <c r="D1929" s="20"/>
    </row>
    <row r="1930" spans="4:4" hidden="1" x14ac:dyDescent="0.25">
      <c r="D1930" s="20"/>
    </row>
    <row r="1931" spans="4:4" hidden="1" x14ac:dyDescent="0.25">
      <c r="D1931" s="20"/>
    </row>
    <row r="1932" spans="4:4" hidden="1" x14ac:dyDescent="0.25">
      <c r="D1932" s="20"/>
    </row>
    <row r="1933" spans="4:4" hidden="1" x14ac:dyDescent="0.25">
      <c r="D1933" s="20"/>
    </row>
    <row r="1934" spans="4:4" hidden="1" x14ac:dyDescent="0.25">
      <c r="D1934" s="20"/>
    </row>
    <row r="1935" spans="4:4" hidden="1" x14ac:dyDescent="0.25">
      <c r="D1935" s="20"/>
    </row>
    <row r="1936" spans="4:4" hidden="1" x14ac:dyDescent="0.25">
      <c r="D1936" s="20"/>
    </row>
    <row r="1937" spans="4:4" hidden="1" x14ac:dyDescent="0.25">
      <c r="D1937" s="20"/>
    </row>
    <row r="1938" spans="4:4" hidden="1" x14ac:dyDescent="0.25">
      <c r="D1938" s="20"/>
    </row>
    <row r="1939" spans="4:4" hidden="1" x14ac:dyDescent="0.25">
      <c r="D1939" s="20"/>
    </row>
    <row r="1940" spans="4:4" hidden="1" x14ac:dyDescent="0.25">
      <c r="D1940" s="20"/>
    </row>
    <row r="1941" spans="4:4" hidden="1" x14ac:dyDescent="0.25">
      <c r="D1941" s="20"/>
    </row>
    <row r="1942" spans="4:4" hidden="1" x14ac:dyDescent="0.25">
      <c r="D1942" s="20"/>
    </row>
    <row r="1943" spans="4:4" hidden="1" x14ac:dyDescent="0.25">
      <c r="D1943" s="20"/>
    </row>
    <row r="1944" spans="4:4" hidden="1" x14ac:dyDescent="0.25">
      <c r="D1944" s="20"/>
    </row>
    <row r="1945" spans="4:4" hidden="1" x14ac:dyDescent="0.25">
      <c r="D1945" s="20"/>
    </row>
    <row r="1946" spans="4:4" hidden="1" x14ac:dyDescent="0.25">
      <c r="D1946" s="20"/>
    </row>
    <row r="1947" spans="4:4" hidden="1" x14ac:dyDescent="0.25">
      <c r="D1947" s="20"/>
    </row>
    <row r="1948" spans="4:4" hidden="1" x14ac:dyDescent="0.25">
      <c r="D1948" s="20"/>
    </row>
    <row r="1949" spans="4:4" hidden="1" x14ac:dyDescent="0.25">
      <c r="D1949" s="20"/>
    </row>
    <row r="1950" spans="4:4" hidden="1" x14ac:dyDescent="0.25">
      <c r="D1950" s="20"/>
    </row>
    <row r="1951" spans="4:4" hidden="1" x14ac:dyDescent="0.25">
      <c r="D1951" s="20"/>
    </row>
    <row r="1952" spans="4:4" hidden="1" x14ac:dyDescent="0.25">
      <c r="D1952" s="20"/>
    </row>
    <row r="1953" spans="4:4" hidden="1" x14ac:dyDescent="0.25">
      <c r="D1953" s="20"/>
    </row>
    <row r="1954" spans="4:4" hidden="1" x14ac:dyDescent="0.25">
      <c r="D1954" s="20"/>
    </row>
    <row r="1955" spans="4:4" hidden="1" x14ac:dyDescent="0.25">
      <c r="D1955" s="20"/>
    </row>
    <row r="1956" spans="4:4" hidden="1" x14ac:dyDescent="0.25">
      <c r="D1956" s="20"/>
    </row>
    <row r="1957" spans="4:4" hidden="1" x14ac:dyDescent="0.25">
      <c r="D1957" s="20"/>
    </row>
    <row r="1958" spans="4:4" hidden="1" x14ac:dyDescent="0.25">
      <c r="D1958" s="20"/>
    </row>
    <row r="1959" spans="4:4" hidden="1" x14ac:dyDescent="0.25">
      <c r="D1959" s="20"/>
    </row>
    <row r="1960" spans="4:4" hidden="1" x14ac:dyDescent="0.25">
      <c r="D1960" s="20"/>
    </row>
    <row r="1961" spans="4:4" hidden="1" x14ac:dyDescent="0.25">
      <c r="D1961" s="20"/>
    </row>
    <row r="1962" spans="4:4" hidden="1" x14ac:dyDescent="0.25">
      <c r="D1962" s="20"/>
    </row>
    <row r="1963" spans="4:4" hidden="1" x14ac:dyDescent="0.25">
      <c r="D1963" s="20"/>
    </row>
    <row r="1964" spans="4:4" hidden="1" x14ac:dyDescent="0.25">
      <c r="D1964" s="20"/>
    </row>
    <row r="1965" spans="4:4" hidden="1" x14ac:dyDescent="0.25">
      <c r="D1965" s="20"/>
    </row>
    <row r="1966" spans="4:4" hidden="1" x14ac:dyDescent="0.25">
      <c r="D1966" s="20"/>
    </row>
    <row r="1967" spans="4:4" hidden="1" x14ac:dyDescent="0.25">
      <c r="D1967" s="20"/>
    </row>
    <row r="1968" spans="4:4" hidden="1" x14ac:dyDescent="0.25">
      <c r="D1968" s="20"/>
    </row>
    <row r="1969" spans="4:4" hidden="1" x14ac:dyDescent="0.25">
      <c r="D1969" s="20"/>
    </row>
    <row r="1970" spans="4:4" hidden="1" x14ac:dyDescent="0.25">
      <c r="D1970" s="20"/>
    </row>
    <row r="1971" spans="4:4" hidden="1" x14ac:dyDescent="0.25">
      <c r="D1971" s="20"/>
    </row>
    <row r="1972" spans="4:4" hidden="1" x14ac:dyDescent="0.25">
      <c r="D1972" s="20"/>
    </row>
    <row r="1973" spans="4:4" hidden="1" x14ac:dyDescent="0.25">
      <c r="D1973" s="20"/>
    </row>
    <row r="1974" spans="4:4" hidden="1" x14ac:dyDescent="0.25">
      <c r="D1974" s="20"/>
    </row>
    <row r="1975" spans="4:4" hidden="1" x14ac:dyDescent="0.25">
      <c r="D1975" s="20"/>
    </row>
    <row r="1976" spans="4:4" hidden="1" x14ac:dyDescent="0.25">
      <c r="D1976" s="20"/>
    </row>
    <row r="1977" spans="4:4" hidden="1" x14ac:dyDescent="0.25">
      <c r="D1977" s="20"/>
    </row>
    <row r="1978" spans="4:4" hidden="1" x14ac:dyDescent="0.25">
      <c r="D1978" s="20"/>
    </row>
    <row r="1979" spans="4:4" hidden="1" x14ac:dyDescent="0.25">
      <c r="D1979" s="20"/>
    </row>
    <row r="1980" spans="4:4" hidden="1" x14ac:dyDescent="0.25">
      <c r="D1980" s="20"/>
    </row>
    <row r="1981" spans="4:4" hidden="1" x14ac:dyDescent="0.25">
      <c r="D1981" s="20"/>
    </row>
    <row r="1982" spans="4:4" hidden="1" x14ac:dyDescent="0.25">
      <c r="D1982" s="20"/>
    </row>
    <row r="1983" spans="4:4" hidden="1" x14ac:dyDescent="0.25">
      <c r="D1983" s="20"/>
    </row>
    <row r="1984" spans="4:4" hidden="1" x14ac:dyDescent="0.25">
      <c r="D1984" s="20"/>
    </row>
    <row r="1985" spans="4:4" hidden="1" x14ac:dyDescent="0.25">
      <c r="D1985" s="20"/>
    </row>
    <row r="1986" spans="4:4" hidden="1" x14ac:dyDescent="0.25">
      <c r="D1986" s="20"/>
    </row>
    <row r="1987" spans="4:4" hidden="1" x14ac:dyDescent="0.25">
      <c r="D1987" s="20"/>
    </row>
    <row r="1988" spans="4:4" hidden="1" x14ac:dyDescent="0.25">
      <c r="D1988" s="20"/>
    </row>
    <row r="1989" spans="4:4" hidden="1" x14ac:dyDescent="0.25">
      <c r="D1989" s="20"/>
    </row>
    <row r="1990" spans="4:4" hidden="1" x14ac:dyDescent="0.25">
      <c r="D1990" s="20"/>
    </row>
    <row r="1991" spans="4:4" hidden="1" x14ac:dyDescent="0.25">
      <c r="D1991" s="20"/>
    </row>
    <row r="1992" spans="4:4" hidden="1" x14ac:dyDescent="0.25">
      <c r="D1992" s="20"/>
    </row>
    <row r="1993" spans="4:4" hidden="1" x14ac:dyDescent="0.25">
      <c r="D1993" s="20"/>
    </row>
    <row r="1994" spans="4:4" hidden="1" x14ac:dyDescent="0.25">
      <c r="D1994" s="20"/>
    </row>
    <row r="1995" spans="4:4" hidden="1" x14ac:dyDescent="0.25">
      <c r="D1995" s="20"/>
    </row>
    <row r="1996" spans="4:4" hidden="1" x14ac:dyDescent="0.25">
      <c r="D1996" s="20"/>
    </row>
    <row r="1997" spans="4:4" hidden="1" x14ac:dyDescent="0.25">
      <c r="D1997" s="20"/>
    </row>
    <row r="1998" spans="4:4" hidden="1" x14ac:dyDescent="0.25">
      <c r="D1998" s="20"/>
    </row>
    <row r="1999" spans="4:4" hidden="1" x14ac:dyDescent="0.25">
      <c r="D1999" s="20"/>
    </row>
    <row r="2000" spans="4:4" hidden="1" x14ac:dyDescent="0.25">
      <c r="D2000" s="20"/>
    </row>
    <row r="2001" spans="4:4" hidden="1" x14ac:dyDescent="0.25">
      <c r="D2001" s="20"/>
    </row>
    <row r="2002" spans="4:4" hidden="1" x14ac:dyDescent="0.25">
      <c r="D2002" s="20"/>
    </row>
    <row r="2003" spans="4:4" hidden="1" x14ac:dyDescent="0.25">
      <c r="D2003" s="20"/>
    </row>
    <row r="2004" spans="4:4" hidden="1" x14ac:dyDescent="0.25">
      <c r="D2004" s="20"/>
    </row>
    <row r="2005" spans="4:4" hidden="1" x14ac:dyDescent="0.25">
      <c r="D2005" s="20"/>
    </row>
    <row r="2006" spans="4:4" hidden="1" x14ac:dyDescent="0.25">
      <c r="D2006" s="20"/>
    </row>
    <row r="2007" spans="4:4" hidden="1" x14ac:dyDescent="0.25">
      <c r="D2007" s="20"/>
    </row>
    <row r="2008" spans="4:4" hidden="1" x14ac:dyDescent="0.25">
      <c r="D2008" s="20"/>
    </row>
    <row r="2009" spans="4:4" hidden="1" x14ac:dyDescent="0.25">
      <c r="D2009" s="20"/>
    </row>
    <row r="2010" spans="4:4" hidden="1" x14ac:dyDescent="0.25">
      <c r="D2010" s="20"/>
    </row>
    <row r="2011" spans="4:4" hidden="1" x14ac:dyDescent="0.25">
      <c r="D2011" s="20"/>
    </row>
    <row r="2012" spans="4:4" hidden="1" x14ac:dyDescent="0.25">
      <c r="D2012" s="20"/>
    </row>
    <row r="2013" spans="4:4" hidden="1" x14ac:dyDescent="0.25">
      <c r="D2013" s="20"/>
    </row>
    <row r="2014" spans="4:4" hidden="1" x14ac:dyDescent="0.25">
      <c r="D2014" s="20"/>
    </row>
    <row r="2015" spans="4:4" hidden="1" x14ac:dyDescent="0.25">
      <c r="D2015" s="20"/>
    </row>
    <row r="2016" spans="4:4" hidden="1" x14ac:dyDescent="0.25">
      <c r="D2016" s="20"/>
    </row>
    <row r="2017" spans="4:4" hidden="1" x14ac:dyDescent="0.25">
      <c r="D2017" s="20"/>
    </row>
    <row r="2018" spans="4:4" hidden="1" x14ac:dyDescent="0.25">
      <c r="D2018" s="20"/>
    </row>
    <row r="2019" spans="4:4" hidden="1" x14ac:dyDescent="0.25">
      <c r="D2019" s="20"/>
    </row>
    <row r="2020" spans="4:4" hidden="1" x14ac:dyDescent="0.25">
      <c r="D2020" s="20"/>
    </row>
    <row r="2021" spans="4:4" hidden="1" x14ac:dyDescent="0.25">
      <c r="D2021" s="20"/>
    </row>
    <row r="2022" spans="4:4" hidden="1" x14ac:dyDescent="0.25">
      <c r="D2022" s="20"/>
    </row>
    <row r="2023" spans="4:4" hidden="1" x14ac:dyDescent="0.25">
      <c r="D2023" s="20"/>
    </row>
    <row r="2024" spans="4:4" hidden="1" x14ac:dyDescent="0.25">
      <c r="D2024" s="20"/>
    </row>
    <row r="2025" spans="4:4" hidden="1" x14ac:dyDescent="0.25">
      <c r="D2025" s="20"/>
    </row>
    <row r="2026" spans="4:4" hidden="1" x14ac:dyDescent="0.25">
      <c r="D2026" s="20"/>
    </row>
    <row r="2027" spans="4:4" hidden="1" x14ac:dyDescent="0.25">
      <c r="D2027" s="20"/>
    </row>
    <row r="2028" spans="4:4" hidden="1" x14ac:dyDescent="0.25">
      <c r="D2028" s="20"/>
    </row>
    <row r="2029" spans="4:4" hidden="1" x14ac:dyDescent="0.25">
      <c r="D2029" s="20"/>
    </row>
    <row r="2030" spans="4:4" hidden="1" x14ac:dyDescent="0.25">
      <c r="D2030" s="20"/>
    </row>
    <row r="2031" spans="4:4" hidden="1" x14ac:dyDescent="0.25">
      <c r="D2031" s="20"/>
    </row>
    <row r="2032" spans="4:4" hidden="1" x14ac:dyDescent="0.25">
      <c r="D2032" s="20"/>
    </row>
    <row r="2033" spans="4:4" hidden="1" x14ac:dyDescent="0.25">
      <c r="D2033" s="20"/>
    </row>
    <row r="2034" spans="4:4" hidden="1" x14ac:dyDescent="0.25">
      <c r="D2034" s="20"/>
    </row>
    <row r="2035" spans="4:4" hidden="1" x14ac:dyDescent="0.25">
      <c r="D2035" s="20"/>
    </row>
    <row r="2036" spans="4:4" hidden="1" x14ac:dyDescent="0.25">
      <c r="D2036" s="20"/>
    </row>
    <row r="2037" spans="4:4" hidden="1" x14ac:dyDescent="0.25">
      <c r="D2037" s="20"/>
    </row>
    <row r="2038" spans="4:4" hidden="1" x14ac:dyDescent="0.25">
      <c r="D2038" s="20"/>
    </row>
    <row r="2039" spans="4:4" hidden="1" x14ac:dyDescent="0.25">
      <c r="D2039" s="20"/>
    </row>
    <row r="2040" spans="4:4" hidden="1" x14ac:dyDescent="0.25">
      <c r="D2040" s="20"/>
    </row>
    <row r="2041" spans="4:4" hidden="1" x14ac:dyDescent="0.25">
      <c r="D2041" s="20"/>
    </row>
    <row r="2042" spans="4:4" hidden="1" x14ac:dyDescent="0.25">
      <c r="D2042" s="20"/>
    </row>
    <row r="2043" spans="4:4" hidden="1" x14ac:dyDescent="0.25">
      <c r="D2043" s="20"/>
    </row>
    <row r="2044" spans="4:4" hidden="1" x14ac:dyDescent="0.25">
      <c r="D2044" s="20"/>
    </row>
    <row r="2045" spans="4:4" hidden="1" x14ac:dyDescent="0.25">
      <c r="D2045" s="20"/>
    </row>
    <row r="2046" spans="4:4" hidden="1" x14ac:dyDescent="0.25">
      <c r="D2046" s="20"/>
    </row>
    <row r="2047" spans="4:4" hidden="1" x14ac:dyDescent="0.25">
      <c r="D2047" s="20"/>
    </row>
    <row r="2048" spans="4:4" hidden="1" x14ac:dyDescent="0.25">
      <c r="D2048" s="20"/>
    </row>
    <row r="2049" spans="4:4" hidden="1" x14ac:dyDescent="0.25">
      <c r="D2049" s="20"/>
    </row>
    <row r="2050" spans="4:4" hidden="1" x14ac:dyDescent="0.25">
      <c r="D2050" s="20"/>
    </row>
    <row r="2051" spans="4:4" hidden="1" x14ac:dyDescent="0.25">
      <c r="D2051" s="20"/>
    </row>
    <row r="2052" spans="4:4" hidden="1" x14ac:dyDescent="0.25">
      <c r="D2052" s="20"/>
    </row>
    <row r="2053" spans="4:4" hidden="1" x14ac:dyDescent="0.25">
      <c r="D2053" s="20"/>
    </row>
    <row r="2054" spans="4:4" hidden="1" x14ac:dyDescent="0.25">
      <c r="D2054" s="20"/>
    </row>
    <row r="2055" spans="4:4" hidden="1" x14ac:dyDescent="0.25">
      <c r="D2055" s="20"/>
    </row>
    <row r="2056" spans="4:4" hidden="1" x14ac:dyDescent="0.25">
      <c r="D2056" s="20"/>
    </row>
    <row r="2057" spans="4:4" hidden="1" x14ac:dyDescent="0.25">
      <c r="D2057" s="20"/>
    </row>
    <row r="2058" spans="4:4" hidden="1" x14ac:dyDescent="0.25">
      <c r="D2058" s="20"/>
    </row>
    <row r="2059" spans="4:4" hidden="1" x14ac:dyDescent="0.25">
      <c r="D2059" s="20"/>
    </row>
    <row r="2060" spans="4:4" hidden="1" x14ac:dyDescent="0.25">
      <c r="D2060" s="20"/>
    </row>
    <row r="2061" spans="4:4" hidden="1" x14ac:dyDescent="0.25">
      <c r="D2061" s="20"/>
    </row>
    <row r="2062" spans="4:4" hidden="1" x14ac:dyDescent="0.25">
      <c r="D2062" s="20"/>
    </row>
    <row r="2063" spans="4:4" hidden="1" x14ac:dyDescent="0.25">
      <c r="D2063" s="20"/>
    </row>
    <row r="2064" spans="4:4" hidden="1" x14ac:dyDescent="0.25">
      <c r="D2064" s="20"/>
    </row>
    <row r="2065" spans="4:4" hidden="1" x14ac:dyDescent="0.25">
      <c r="D2065" s="20"/>
    </row>
    <row r="2066" spans="4:4" hidden="1" x14ac:dyDescent="0.25">
      <c r="D2066" s="20"/>
    </row>
    <row r="2067" spans="4:4" hidden="1" x14ac:dyDescent="0.25">
      <c r="D2067" s="20"/>
    </row>
    <row r="2068" spans="4:4" hidden="1" x14ac:dyDescent="0.25">
      <c r="D2068" s="20"/>
    </row>
    <row r="2069" spans="4:4" hidden="1" x14ac:dyDescent="0.25">
      <c r="D2069" s="20"/>
    </row>
    <row r="2070" spans="4:4" hidden="1" x14ac:dyDescent="0.25">
      <c r="D2070" s="20"/>
    </row>
    <row r="2071" spans="4:4" hidden="1" x14ac:dyDescent="0.25">
      <c r="D2071" s="20"/>
    </row>
    <row r="2072" spans="4:4" hidden="1" x14ac:dyDescent="0.25">
      <c r="D2072" s="20"/>
    </row>
    <row r="2073" spans="4:4" hidden="1" x14ac:dyDescent="0.25">
      <c r="D2073" s="20"/>
    </row>
    <row r="2074" spans="4:4" hidden="1" x14ac:dyDescent="0.25">
      <c r="D2074" s="20"/>
    </row>
    <row r="2075" spans="4:4" hidden="1" x14ac:dyDescent="0.25">
      <c r="D2075" s="20"/>
    </row>
    <row r="2076" spans="4:4" hidden="1" x14ac:dyDescent="0.25">
      <c r="D2076" s="20"/>
    </row>
    <row r="2077" spans="4:4" hidden="1" x14ac:dyDescent="0.25">
      <c r="D2077" s="20"/>
    </row>
    <row r="2078" spans="4:4" hidden="1" x14ac:dyDescent="0.25">
      <c r="D2078" s="20"/>
    </row>
    <row r="2079" spans="4:4" hidden="1" x14ac:dyDescent="0.25">
      <c r="D2079" s="20"/>
    </row>
    <row r="2080" spans="4:4" hidden="1" x14ac:dyDescent="0.25">
      <c r="D2080" s="20"/>
    </row>
    <row r="2081" spans="4:4" hidden="1" x14ac:dyDescent="0.25">
      <c r="D2081" s="20"/>
    </row>
    <row r="2082" spans="4:4" hidden="1" x14ac:dyDescent="0.25">
      <c r="D2082" s="20"/>
    </row>
    <row r="2083" spans="4:4" hidden="1" x14ac:dyDescent="0.25">
      <c r="D2083" s="20"/>
    </row>
    <row r="2084" spans="4:4" hidden="1" x14ac:dyDescent="0.25">
      <c r="D2084" s="20"/>
    </row>
    <row r="2085" spans="4:4" hidden="1" x14ac:dyDescent="0.25">
      <c r="D2085" s="20"/>
    </row>
    <row r="2086" spans="4:4" hidden="1" x14ac:dyDescent="0.25">
      <c r="D2086" s="20"/>
    </row>
    <row r="2087" spans="4:4" hidden="1" x14ac:dyDescent="0.25">
      <c r="D2087" s="20"/>
    </row>
    <row r="2088" spans="4:4" hidden="1" x14ac:dyDescent="0.25">
      <c r="D2088" s="20"/>
    </row>
    <row r="2089" spans="4:4" hidden="1" x14ac:dyDescent="0.25">
      <c r="D2089" s="20"/>
    </row>
    <row r="2090" spans="4:4" hidden="1" x14ac:dyDescent="0.25">
      <c r="D2090" s="20"/>
    </row>
    <row r="2091" spans="4:4" hidden="1" x14ac:dyDescent="0.25">
      <c r="D2091" s="20"/>
    </row>
    <row r="2092" spans="4:4" hidden="1" x14ac:dyDescent="0.25">
      <c r="D2092" s="20"/>
    </row>
    <row r="2093" spans="4:4" hidden="1" x14ac:dyDescent="0.25">
      <c r="D2093" s="20"/>
    </row>
    <row r="2094" spans="4:4" hidden="1" x14ac:dyDescent="0.25">
      <c r="D2094" s="20"/>
    </row>
    <row r="2095" spans="4:4" hidden="1" x14ac:dyDescent="0.25">
      <c r="D2095" s="20"/>
    </row>
    <row r="2096" spans="4:4" hidden="1" x14ac:dyDescent="0.25">
      <c r="D2096" s="20"/>
    </row>
    <row r="2097" spans="4:4" hidden="1" x14ac:dyDescent="0.25">
      <c r="D2097" s="20"/>
    </row>
    <row r="2098" spans="4:4" hidden="1" x14ac:dyDescent="0.25">
      <c r="D2098" s="20"/>
    </row>
    <row r="2099" spans="4:4" hidden="1" x14ac:dyDescent="0.25">
      <c r="D2099" s="20"/>
    </row>
    <row r="2100" spans="4:4" hidden="1" x14ac:dyDescent="0.25">
      <c r="D2100" s="20"/>
    </row>
    <row r="2101" spans="4:4" hidden="1" x14ac:dyDescent="0.25">
      <c r="D2101" s="20"/>
    </row>
    <row r="2102" spans="4:4" hidden="1" x14ac:dyDescent="0.25">
      <c r="D2102" s="20"/>
    </row>
    <row r="2103" spans="4:4" hidden="1" x14ac:dyDescent="0.25">
      <c r="D2103" s="20"/>
    </row>
    <row r="2104" spans="4:4" hidden="1" x14ac:dyDescent="0.25">
      <c r="D2104" s="20"/>
    </row>
    <row r="2105" spans="4:4" hidden="1" x14ac:dyDescent="0.25">
      <c r="D2105" s="20"/>
    </row>
    <row r="2106" spans="4:4" hidden="1" x14ac:dyDescent="0.25">
      <c r="D2106" s="20"/>
    </row>
    <row r="2107" spans="4:4" hidden="1" x14ac:dyDescent="0.25">
      <c r="D2107" s="20"/>
    </row>
    <row r="2108" spans="4:4" hidden="1" x14ac:dyDescent="0.25">
      <c r="D2108" s="20"/>
    </row>
    <row r="2109" spans="4:4" hidden="1" x14ac:dyDescent="0.25">
      <c r="D2109" s="20"/>
    </row>
    <row r="2110" spans="4:4" hidden="1" x14ac:dyDescent="0.25">
      <c r="D2110" s="20"/>
    </row>
    <row r="2111" spans="4:4" hidden="1" x14ac:dyDescent="0.25">
      <c r="D2111" s="20"/>
    </row>
    <row r="2112" spans="4:4" hidden="1" x14ac:dyDescent="0.25">
      <c r="D2112" s="20"/>
    </row>
    <row r="2113" spans="4:4" hidden="1" x14ac:dyDescent="0.25">
      <c r="D2113" s="20"/>
    </row>
    <row r="2114" spans="4:4" hidden="1" x14ac:dyDescent="0.25">
      <c r="D2114" s="20"/>
    </row>
    <row r="2115" spans="4:4" hidden="1" x14ac:dyDescent="0.25">
      <c r="D2115" s="20"/>
    </row>
    <row r="2116" spans="4:4" hidden="1" x14ac:dyDescent="0.25">
      <c r="D2116" s="20"/>
    </row>
    <row r="2117" spans="4:4" hidden="1" x14ac:dyDescent="0.25">
      <c r="D2117" s="20"/>
    </row>
    <row r="2118" spans="4:4" hidden="1" x14ac:dyDescent="0.25">
      <c r="D2118" s="20"/>
    </row>
    <row r="2119" spans="4:4" hidden="1" x14ac:dyDescent="0.25">
      <c r="D2119" s="20"/>
    </row>
    <row r="2120" spans="4:4" hidden="1" x14ac:dyDescent="0.25">
      <c r="D2120" s="20"/>
    </row>
    <row r="2121" spans="4:4" hidden="1" x14ac:dyDescent="0.25">
      <c r="D2121" s="20"/>
    </row>
    <row r="2122" spans="4:4" hidden="1" x14ac:dyDescent="0.25">
      <c r="D2122" s="20"/>
    </row>
    <row r="2123" spans="4:4" hidden="1" x14ac:dyDescent="0.25">
      <c r="D2123" s="20"/>
    </row>
    <row r="2124" spans="4:4" hidden="1" x14ac:dyDescent="0.25">
      <c r="D2124" s="20"/>
    </row>
    <row r="2125" spans="4:4" hidden="1" x14ac:dyDescent="0.25">
      <c r="D2125" s="20"/>
    </row>
    <row r="2126" spans="4:4" hidden="1" x14ac:dyDescent="0.25">
      <c r="D2126" s="20"/>
    </row>
    <row r="2127" spans="4:4" hidden="1" x14ac:dyDescent="0.25">
      <c r="D2127" s="20"/>
    </row>
    <row r="2128" spans="4:4" hidden="1" x14ac:dyDescent="0.25">
      <c r="D2128" s="20"/>
    </row>
    <row r="2129" spans="4:4" hidden="1" x14ac:dyDescent="0.25">
      <c r="D2129" s="20"/>
    </row>
    <row r="2130" spans="4:4" hidden="1" x14ac:dyDescent="0.25">
      <c r="D2130" s="20"/>
    </row>
    <row r="2131" spans="4:4" hidden="1" x14ac:dyDescent="0.25">
      <c r="D2131" s="20"/>
    </row>
    <row r="2132" spans="4:4" hidden="1" x14ac:dyDescent="0.25">
      <c r="D2132" s="20"/>
    </row>
    <row r="2133" spans="4:4" hidden="1" x14ac:dyDescent="0.25">
      <c r="D2133" s="20"/>
    </row>
    <row r="2134" spans="4:4" hidden="1" x14ac:dyDescent="0.25">
      <c r="D2134" s="20"/>
    </row>
    <row r="2135" spans="4:4" hidden="1" x14ac:dyDescent="0.25">
      <c r="D2135" s="20"/>
    </row>
    <row r="2136" spans="4:4" hidden="1" x14ac:dyDescent="0.25">
      <c r="D2136" s="20"/>
    </row>
    <row r="2137" spans="4:4" hidden="1" x14ac:dyDescent="0.25">
      <c r="D2137" s="20"/>
    </row>
    <row r="2138" spans="4:4" hidden="1" x14ac:dyDescent="0.25">
      <c r="D2138" s="20"/>
    </row>
    <row r="2139" spans="4:4" hidden="1" x14ac:dyDescent="0.25">
      <c r="D2139" s="20"/>
    </row>
    <row r="2140" spans="4:4" hidden="1" x14ac:dyDescent="0.25">
      <c r="D2140" s="20"/>
    </row>
    <row r="2141" spans="4:4" hidden="1" x14ac:dyDescent="0.25">
      <c r="D2141" s="20"/>
    </row>
    <row r="2142" spans="4:4" hidden="1" x14ac:dyDescent="0.25">
      <c r="D2142" s="20"/>
    </row>
    <row r="2143" spans="4:4" hidden="1" x14ac:dyDescent="0.25">
      <c r="D2143" s="20"/>
    </row>
    <row r="2144" spans="4:4" hidden="1" x14ac:dyDescent="0.25">
      <c r="D2144" s="20"/>
    </row>
    <row r="2145" spans="4:4" hidden="1" x14ac:dyDescent="0.25">
      <c r="D2145" s="20"/>
    </row>
    <row r="2146" spans="4:4" hidden="1" x14ac:dyDescent="0.25">
      <c r="D2146" s="20"/>
    </row>
    <row r="2147" spans="4:4" hidden="1" x14ac:dyDescent="0.25">
      <c r="D2147" s="20"/>
    </row>
    <row r="2148" spans="4:4" hidden="1" x14ac:dyDescent="0.25">
      <c r="D2148" s="20"/>
    </row>
    <row r="2149" spans="4:4" hidden="1" x14ac:dyDescent="0.25">
      <c r="D2149" s="20"/>
    </row>
    <row r="2150" spans="4:4" hidden="1" x14ac:dyDescent="0.25">
      <c r="D2150" s="20"/>
    </row>
    <row r="2151" spans="4:4" hidden="1" x14ac:dyDescent="0.25">
      <c r="D2151" s="20"/>
    </row>
    <row r="2152" spans="4:4" hidden="1" x14ac:dyDescent="0.25">
      <c r="D2152" s="20"/>
    </row>
    <row r="2153" spans="4:4" hidden="1" x14ac:dyDescent="0.25">
      <c r="D2153" s="20"/>
    </row>
    <row r="2154" spans="4:4" hidden="1" x14ac:dyDescent="0.25">
      <c r="D2154" s="20"/>
    </row>
    <row r="2155" spans="4:4" hidden="1" x14ac:dyDescent="0.25">
      <c r="D2155" s="20"/>
    </row>
    <row r="2156" spans="4:4" hidden="1" x14ac:dyDescent="0.25">
      <c r="D2156" s="20"/>
    </row>
    <row r="2157" spans="4:4" hidden="1" x14ac:dyDescent="0.25">
      <c r="D2157" s="20"/>
    </row>
    <row r="2158" spans="4:4" hidden="1" x14ac:dyDescent="0.25">
      <c r="D2158" s="20"/>
    </row>
    <row r="2159" spans="4:4" hidden="1" x14ac:dyDescent="0.25">
      <c r="D2159" s="20"/>
    </row>
    <row r="2160" spans="4:4" hidden="1" x14ac:dyDescent="0.25">
      <c r="D2160" s="20"/>
    </row>
    <row r="2161" spans="4:4" hidden="1" x14ac:dyDescent="0.25">
      <c r="D2161" s="20"/>
    </row>
    <row r="2162" spans="4:4" hidden="1" x14ac:dyDescent="0.25">
      <c r="D2162" s="20"/>
    </row>
    <row r="2163" spans="4:4" hidden="1" x14ac:dyDescent="0.25">
      <c r="D2163" s="20"/>
    </row>
    <row r="2164" spans="4:4" hidden="1" x14ac:dyDescent="0.25">
      <c r="D2164" s="20"/>
    </row>
    <row r="2165" spans="4:4" hidden="1" x14ac:dyDescent="0.25">
      <c r="D2165" s="20"/>
    </row>
    <row r="2166" spans="4:4" hidden="1" x14ac:dyDescent="0.25">
      <c r="D2166" s="20"/>
    </row>
    <row r="2167" spans="4:4" hidden="1" x14ac:dyDescent="0.25">
      <c r="D2167" s="20"/>
    </row>
    <row r="2168" spans="4:4" hidden="1" x14ac:dyDescent="0.25">
      <c r="D2168" s="20"/>
    </row>
    <row r="2169" spans="4:4" hidden="1" x14ac:dyDescent="0.25">
      <c r="D2169" s="20"/>
    </row>
    <row r="2170" spans="4:4" hidden="1" x14ac:dyDescent="0.25">
      <c r="D2170" s="20"/>
    </row>
    <row r="2171" spans="4:4" hidden="1" x14ac:dyDescent="0.25">
      <c r="D2171" s="20"/>
    </row>
    <row r="2172" spans="4:4" hidden="1" x14ac:dyDescent="0.25">
      <c r="D2172" s="20"/>
    </row>
    <row r="2173" spans="4:4" hidden="1" x14ac:dyDescent="0.25">
      <c r="D2173" s="20"/>
    </row>
    <row r="2174" spans="4:4" hidden="1" x14ac:dyDescent="0.25">
      <c r="D2174" s="20"/>
    </row>
    <row r="2175" spans="4:4" hidden="1" x14ac:dyDescent="0.25">
      <c r="D2175" s="20"/>
    </row>
    <row r="2176" spans="4:4" hidden="1" x14ac:dyDescent="0.25">
      <c r="D2176" s="20"/>
    </row>
    <row r="2177" spans="4:4" hidden="1" x14ac:dyDescent="0.25">
      <c r="D2177" s="20"/>
    </row>
    <row r="2178" spans="4:4" hidden="1" x14ac:dyDescent="0.25">
      <c r="D2178" s="20"/>
    </row>
    <row r="2179" spans="4:4" hidden="1" x14ac:dyDescent="0.25">
      <c r="D2179" s="20"/>
    </row>
    <row r="2180" spans="4:4" hidden="1" x14ac:dyDescent="0.25">
      <c r="D2180" s="20"/>
    </row>
    <row r="2181" spans="4:4" hidden="1" x14ac:dyDescent="0.25">
      <c r="D2181" s="20"/>
    </row>
    <row r="2182" spans="4:4" hidden="1" x14ac:dyDescent="0.25">
      <c r="D2182" s="20"/>
    </row>
    <row r="2183" spans="4:4" hidden="1" x14ac:dyDescent="0.25">
      <c r="D2183" s="20"/>
    </row>
    <row r="2184" spans="4:4" hidden="1" x14ac:dyDescent="0.25">
      <c r="D2184" s="20"/>
    </row>
    <row r="2185" spans="4:4" hidden="1" x14ac:dyDescent="0.25">
      <c r="D2185" s="20"/>
    </row>
    <row r="2186" spans="4:4" hidden="1" x14ac:dyDescent="0.25">
      <c r="D2186" s="20"/>
    </row>
    <row r="2187" spans="4:4" hidden="1" x14ac:dyDescent="0.25">
      <c r="D2187" s="20"/>
    </row>
    <row r="2188" spans="4:4" hidden="1" x14ac:dyDescent="0.25">
      <c r="D2188" s="20"/>
    </row>
    <row r="2189" spans="4:4" hidden="1" x14ac:dyDescent="0.25">
      <c r="D2189" s="20"/>
    </row>
    <row r="2190" spans="4:4" hidden="1" x14ac:dyDescent="0.25">
      <c r="D2190" s="20"/>
    </row>
    <row r="2191" spans="4:4" hidden="1" x14ac:dyDescent="0.25">
      <c r="D2191" s="20"/>
    </row>
    <row r="2192" spans="4:4" hidden="1" x14ac:dyDescent="0.25">
      <c r="D2192" s="20"/>
    </row>
    <row r="2193" spans="4:4" hidden="1" x14ac:dyDescent="0.25">
      <c r="D2193" s="20"/>
    </row>
    <row r="2194" spans="4:4" hidden="1" x14ac:dyDescent="0.25">
      <c r="D2194" s="20"/>
    </row>
    <row r="2195" spans="4:4" hidden="1" x14ac:dyDescent="0.25">
      <c r="D2195" s="20"/>
    </row>
    <row r="2196" spans="4:4" hidden="1" x14ac:dyDescent="0.25">
      <c r="D2196" s="20"/>
    </row>
    <row r="2197" spans="4:4" hidden="1" x14ac:dyDescent="0.25">
      <c r="D2197" s="20"/>
    </row>
    <row r="2198" spans="4:4" hidden="1" x14ac:dyDescent="0.25">
      <c r="D2198" s="20"/>
    </row>
    <row r="2199" spans="4:4" hidden="1" x14ac:dyDescent="0.25">
      <c r="D2199" s="20"/>
    </row>
    <row r="2200" spans="4:4" hidden="1" x14ac:dyDescent="0.25">
      <c r="D2200" s="20"/>
    </row>
    <row r="2201" spans="4:4" hidden="1" x14ac:dyDescent="0.25">
      <c r="D2201" s="20"/>
    </row>
    <row r="2202" spans="4:4" hidden="1" x14ac:dyDescent="0.25">
      <c r="D2202" s="20"/>
    </row>
    <row r="2203" spans="4:4" hidden="1" x14ac:dyDescent="0.25">
      <c r="D2203" s="20"/>
    </row>
    <row r="2204" spans="4:4" hidden="1" x14ac:dyDescent="0.25">
      <c r="D2204" s="20"/>
    </row>
    <row r="2205" spans="4:4" hidden="1" x14ac:dyDescent="0.25">
      <c r="D2205" s="20"/>
    </row>
    <row r="2206" spans="4:4" hidden="1" x14ac:dyDescent="0.25">
      <c r="D2206" s="20"/>
    </row>
    <row r="2207" spans="4:4" hidden="1" x14ac:dyDescent="0.25">
      <c r="D2207" s="20"/>
    </row>
    <row r="2208" spans="4:4" hidden="1" x14ac:dyDescent="0.25">
      <c r="D2208" s="20"/>
    </row>
    <row r="2209" spans="4:4" hidden="1" x14ac:dyDescent="0.25">
      <c r="D2209" s="20"/>
    </row>
    <row r="2210" spans="4:4" hidden="1" x14ac:dyDescent="0.25">
      <c r="D2210" s="20"/>
    </row>
    <row r="2211" spans="4:4" hidden="1" x14ac:dyDescent="0.25">
      <c r="D2211" s="20"/>
    </row>
    <row r="2212" spans="4:4" hidden="1" x14ac:dyDescent="0.25">
      <c r="D2212" s="20"/>
    </row>
    <row r="2213" spans="4:4" hidden="1" x14ac:dyDescent="0.25">
      <c r="D2213" s="20"/>
    </row>
    <row r="2214" spans="4:4" hidden="1" x14ac:dyDescent="0.25">
      <c r="D2214" s="20"/>
    </row>
    <row r="2215" spans="4:4" hidden="1" x14ac:dyDescent="0.25">
      <c r="D2215" s="20"/>
    </row>
    <row r="2216" spans="4:4" hidden="1" x14ac:dyDescent="0.25">
      <c r="D2216" s="20"/>
    </row>
    <row r="2217" spans="4:4" hidden="1" x14ac:dyDescent="0.25">
      <c r="D2217" s="20"/>
    </row>
    <row r="2218" spans="4:4" hidden="1" x14ac:dyDescent="0.25">
      <c r="D2218" s="20"/>
    </row>
    <row r="2219" spans="4:4" hidden="1" x14ac:dyDescent="0.25">
      <c r="D2219" s="20"/>
    </row>
    <row r="2220" spans="4:4" hidden="1" x14ac:dyDescent="0.25">
      <c r="D2220" s="20"/>
    </row>
    <row r="2221" spans="4:4" hidden="1" x14ac:dyDescent="0.25">
      <c r="D2221" s="20"/>
    </row>
    <row r="2222" spans="4:4" hidden="1" x14ac:dyDescent="0.25">
      <c r="D2222" s="20"/>
    </row>
    <row r="2223" spans="4:4" hidden="1" x14ac:dyDescent="0.25">
      <c r="D2223" s="20"/>
    </row>
    <row r="2224" spans="4:4" hidden="1" x14ac:dyDescent="0.25">
      <c r="D2224" s="20"/>
    </row>
    <row r="2225" spans="4:4" hidden="1" x14ac:dyDescent="0.25">
      <c r="D2225" s="20"/>
    </row>
    <row r="2226" spans="4:4" hidden="1" x14ac:dyDescent="0.25">
      <c r="D2226" s="20"/>
    </row>
    <row r="2227" spans="4:4" hidden="1" x14ac:dyDescent="0.25">
      <c r="D2227" s="20"/>
    </row>
    <row r="2228" spans="4:4" hidden="1" x14ac:dyDescent="0.25">
      <c r="D2228" s="20"/>
    </row>
    <row r="2229" spans="4:4" hidden="1" x14ac:dyDescent="0.25">
      <c r="D2229" s="20"/>
    </row>
    <row r="2230" spans="4:4" hidden="1" x14ac:dyDescent="0.25">
      <c r="D2230" s="20"/>
    </row>
    <row r="2231" spans="4:4" hidden="1" x14ac:dyDescent="0.25">
      <c r="D2231" s="20"/>
    </row>
    <row r="2232" spans="4:4" hidden="1" x14ac:dyDescent="0.25">
      <c r="D2232" s="20"/>
    </row>
    <row r="2233" spans="4:4" hidden="1" x14ac:dyDescent="0.25">
      <c r="D2233" s="20"/>
    </row>
    <row r="2234" spans="4:4" hidden="1" x14ac:dyDescent="0.25">
      <c r="D2234" s="20"/>
    </row>
    <row r="2235" spans="4:4" hidden="1" x14ac:dyDescent="0.25">
      <c r="D2235" s="20"/>
    </row>
    <row r="2236" spans="4:4" hidden="1" x14ac:dyDescent="0.25">
      <c r="D2236" s="20"/>
    </row>
    <row r="2237" spans="4:4" hidden="1" x14ac:dyDescent="0.25">
      <c r="D2237" s="20"/>
    </row>
    <row r="2238" spans="4:4" hidden="1" x14ac:dyDescent="0.25">
      <c r="D2238" s="20"/>
    </row>
    <row r="2239" spans="4:4" hidden="1" x14ac:dyDescent="0.25">
      <c r="D2239" s="20"/>
    </row>
    <row r="2240" spans="4:4" hidden="1" x14ac:dyDescent="0.25">
      <c r="D2240" s="20"/>
    </row>
    <row r="2241" spans="4:4" hidden="1" x14ac:dyDescent="0.25">
      <c r="D2241" s="20"/>
    </row>
    <row r="2242" spans="4:4" hidden="1" x14ac:dyDescent="0.25">
      <c r="D2242" s="20"/>
    </row>
    <row r="2243" spans="4:4" hidden="1" x14ac:dyDescent="0.25">
      <c r="D2243" s="20"/>
    </row>
    <row r="2244" spans="4:4" hidden="1" x14ac:dyDescent="0.25">
      <c r="D2244" s="20"/>
    </row>
    <row r="2245" spans="4:4" hidden="1" x14ac:dyDescent="0.25">
      <c r="D2245" s="20"/>
    </row>
    <row r="2246" spans="4:4" hidden="1" x14ac:dyDescent="0.25">
      <c r="D2246" s="20"/>
    </row>
    <row r="2247" spans="4:4" hidden="1" x14ac:dyDescent="0.25">
      <c r="D2247" s="20"/>
    </row>
    <row r="2248" spans="4:4" hidden="1" x14ac:dyDescent="0.25">
      <c r="D2248" s="20"/>
    </row>
    <row r="2249" spans="4:4" hidden="1" x14ac:dyDescent="0.25">
      <c r="D2249" s="20"/>
    </row>
    <row r="2250" spans="4:4" hidden="1" x14ac:dyDescent="0.25">
      <c r="D2250" s="20"/>
    </row>
    <row r="2251" spans="4:4" hidden="1" x14ac:dyDescent="0.25">
      <c r="D2251" s="20"/>
    </row>
    <row r="2252" spans="4:4" hidden="1" x14ac:dyDescent="0.25">
      <c r="D2252" s="20"/>
    </row>
    <row r="2253" spans="4:4" hidden="1" x14ac:dyDescent="0.25">
      <c r="D2253" s="20"/>
    </row>
    <row r="2254" spans="4:4" hidden="1" x14ac:dyDescent="0.25">
      <c r="D2254" s="20"/>
    </row>
    <row r="2255" spans="4:4" hidden="1" x14ac:dyDescent="0.25">
      <c r="D2255" s="20"/>
    </row>
    <row r="2256" spans="4:4" hidden="1" x14ac:dyDescent="0.25">
      <c r="D2256" s="20"/>
    </row>
    <row r="2257" spans="4:4" hidden="1" x14ac:dyDescent="0.25">
      <c r="D2257" s="20"/>
    </row>
    <row r="2258" spans="4:4" hidden="1" x14ac:dyDescent="0.25">
      <c r="D2258" s="20"/>
    </row>
    <row r="2259" spans="4:4" hidden="1" x14ac:dyDescent="0.25">
      <c r="D2259" s="20"/>
    </row>
    <row r="2260" spans="4:4" hidden="1" x14ac:dyDescent="0.25">
      <c r="D2260" s="20"/>
    </row>
    <row r="2261" spans="4:4" hidden="1" x14ac:dyDescent="0.25">
      <c r="D2261" s="20"/>
    </row>
    <row r="2262" spans="4:4" hidden="1" x14ac:dyDescent="0.25">
      <c r="D2262" s="20"/>
    </row>
    <row r="2263" spans="4:4" hidden="1" x14ac:dyDescent="0.25">
      <c r="D2263" s="20"/>
    </row>
    <row r="2264" spans="4:4" hidden="1" x14ac:dyDescent="0.25">
      <c r="D2264" s="20"/>
    </row>
    <row r="2265" spans="4:4" hidden="1" x14ac:dyDescent="0.25">
      <c r="D2265" s="20"/>
    </row>
    <row r="2266" spans="4:4" hidden="1" x14ac:dyDescent="0.25">
      <c r="D2266" s="20"/>
    </row>
    <row r="2267" spans="4:4" hidden="1" x14ac:dyDescent="0.25">
      <c r="D2267" s="20"/>
    </row>
    <row r="2268" spans="4:4" hidden="1" x14ac:dyDescent="0.25">
      <c r="D2268" s="20"/>
    </row>
    <row r="2269" spans="4:4" hidden="1" x14ac:dyDescent="0.25">
      <c r="D2269" s="20"/>
    </row>
    <row r="2270" spans="4:4" hidden="1" x14ac:dyDescent="0.25">
      <c r="D2270" s="20"/>
    </row>
    <row r="2271" spans="4:4" hidden="1" x14ac:dyDescent="0.25">
      <c r="D2271" s="20"/>
    </row>
    <row r="2272" spans="4:4" hidden="1" x14ac:dyDescent="0.25">
      <c r="D2272" s="20"/>
    </row>
    <row r="2273" spans="4:4" hidden="1" x14ac:dyDescent="0.25">
      <c r="D2273" s="20"/>
    </row>
    <row r="2274" spans="4:4" hidden="1" x14ac:dyDescent="0.25">
      <c r="D2274" s="20"/>
    </row>
    <row r="2275" spans="4:4" hidden="1" x14ac:dyDescent="0.25">
      <c r="D2275" s="20"/>
    </row>
    <row r="2276" spans="4:4" hidden="1" x14ac:dyDescent="0.25">
      <c r="D2276" s="20"/>
    </row>
    <row r="2277" spans="4:4" hidden="1" x14ac:dyDescent="0.25">
      <c r="D2277" s="20"/>
    </row>
    <row r="2278" spans="4:4" hidden="1" x14ac:dyDescent="0.25">
      <c r="D2278" s="20"/>
    </row>
    <row r="2279" spans="4:4" hidden="1" x14ac:dyDescent="0.25">
      <c r="D2279" s="20"/>
    </row>
    <row r="2280" spans="4:4" hidden="1" x14ac:dyDescent="0.25">
      <c r="D2280" s="20"/>
    </row>
    <row r="2281" spans="4:4" hidden="1" x14ac:dyDescent="0.25">
      <c r="D2281" s="20"/>
    </row>
    <row r="2282" spans="4:4" hidden="1" x14ac:dyDescent="0.25">
      <c r="D2282" s="20"/>
    </row>
    <row r="2283" spans="4:4" hidden="1" x14ac:dyDescent="0.25">
      <c r="D2283" s="20"/>
    </row>
    <row r="2284" spans="4:4" hidden="1" x14ac:dyDescent="0.25">
      <c r="D2284" s="20"/>
    </row>
    <row r="2285" spans="4:4" hidden="1" x14ac:dyDescent="0.25">
      <c r="D2285" s="20"/>
    </row>
    <row r="2286" spans="4:4" hidden="1" x14ac:dyDescent="0.25">
      <c r="D2286" s="20"/>
    </row>
    <row r="2287" spans="4:4" hidden="1" x14ac:dyDescent="0.25">
      <c r="D2287" s="20"/>
    </row>
    <row r="2288" spans="4:4" hidden="1" x14ac:dyDescent="0.25">
      <c r="D2288" s="20"/>
    </row>
    <row r="2289" spans="4:4" hidden="1" x14ac:dyDescent="0.25">
      <c r="D2289" s="20"/>
    </row>
    <row r="2290" spans="4:4" hidden="1" x14ac:dyDescent="0.25">
      <c r="D2290" s="20"/>
    </row>
    <row r="2291" spans="4:4" hidden="1" x14ac:dyDescent="0.25">
      <c r="D2291" s="20"/>
    </row>
    <row r="2292" spans="4:4" hidden="1" x14ac:dyDescent="0.25">
      <c r="D2292" s="20"/>
    </row>
    <row r="2293" spans="4:4" hidden="1" x14ac:dyDescent="0.25">
      <c r="D2293" s="20"/>
    </row>
    <row r="2294" spans="4:4" hidden="1" x14ac:dyDescent="0.25">
      <c r="D2294" s="20"/>
    </row>
    <row r="2295" spans="4:4" hidden="1" x14ac:dyDescent="0.25">
      <c r="D2295" s="20"/>
    </row>
    <row r="2296" spans="4:4" hidden="1" x14ac:dyDescent="0.25">
      <c r="D2296" s="20"/>
    </row>
    <row r="2297" spans="4:4" hidden="1" x14ac:dyDescent="0.25">
      <c r="D2297" s="20"/>
    </row>
    <row r="2298" spans="4:4" hidden="1" x14ac:dyDescent="0.25">
      <c r="D2298" s="20"/>
    </row>
    <row r="2299" spans="4:4" hidden="1" x14ac:dyDescent="0.25">
      <c r="D2299" s="20"/>
    </row>
    <row r="2300" spans="4:4" hidden="1" x14ac:dyDescent="0.25">
      <c r="D2300" s="20"/>
    </row>
    <row r="2301" spans="4:4" hidden="1" x14ac:dyDescent="0.25">
      <c r="D2301" s="20"/>
    </row>
    <row r="2302" spans="4:4" hidden="1" x14ac:dyDescent="0.25">
      <c r="D2302" s="20"/>
    </row>
    <row r="2303" spans="4:4" hidden="1" x14ac:dyDescent="0.25">
      <c r="D2303" s="20"/>
    </row>
    <row r="2304" spans="4:4" hidden="1" x14ac:dyDescent="0.25">
      <c r="D2304" s="20"/>
    </row>
    <row r="2305" spans="4:4" hidden="1" x14ac:dyDescent="0.25">
      <c r="D2305" s="20"/>
    </row>
    <row r="2306" spans="4:4" hidden="1" x14ac:dyDescent="0.25">
      <c r="D2306" s="20"/>
    </row>
    <row r="2307" spans="4:4" hidden="1" x14ac:dyDescent="0.25">
      <c r="D2307" s="20"/>
    </row>
    <row r="2308" spans="4:4" hidden="1" x14ac:dyDescent="0.25">
      <c r="D2308" s="20"/>
    </row>
    <row r="2309" spans="4:4" hidden="1" x14ac:dyDescent="0.25">
      <c r="D2309" s="20"/>
    </row>
    <row r="2310" spans="4:4" hidden="1" x14ac:dyDescent="0.25">
      <c r="D2310" s="20"/>
    </row>
    <row r="2311" spans="4:4" hidden="1" x14ac:dyDescent="0.25">
      <c r="D2311" s="20"/>
    </row>
    <row r="2312" spans="4:4" hidden="1" x14ac:dyDescent="0.25">
      <c r="D2312" s="20"/>
    </row>
    <row r="2313" spans="4:4" hidden="1" x14ac:dyDescent="0.25">
      <c r="D2313" s="20"/>
    </row>
    <row r="2314" spans="4:4" hidden="1" x14ac:dyDescent="0.25">
      <c r="D2314" s="20"/>
    </row>
    <row r="2315" spans="4:4" hidden="1" x14ac:dyDescent="0.25">
      <c r="D2315" s="20"/>
    </row>
    <row r="2316" spans="4:4" hidden="1" x14ac:dyDescent="0.25">
      <c r="D2316" s="20"/>
    </row>
    <row r="2317" spans="4:4" hidden="1" x14ac:dyDescent="0.25">
      <c r="D2317" s="20"/>
    </row>
    <row r="2318" spans="4:4" hidden="1" x14ac:dyDescent="0.25">
      <c r="D2318" s="20"/>
    </row>
    <row r="2319" spans="4:4" hidden="1" x14ac:dyDescent="0.25">
      <c r="D2319" s="20"/>
    </row>
    <row r="2320" spans="4:4" hidden="1" x14ac:dyDescent="0.25">
      <c r="D2320" s="20"/>
    </row>
    <row r="2321" spans="4:4" hidden="1" x14ac:dyDescent="0.25">
      <c r="D2321" s="20"/>
    </row>
    <row r="2322" spans="4:4" hidden="1" x14ac:dyDescent="0.25">
      <c r="D2322" s="20"/>
    </row>
    <row r="2323" spans="4:4" hidden="1" x14ac:dyDescent="0.25">
      <c r="D2323" s="20"/>
    </row>
    <row r="2324" spans="4:4" hidden="1" x14ac:dyDescent="0.25">
      <c r="D2324" s="20"/>
    </row>
    <row r="2325" spans="4:4" hidden="1" x14ac:dyDescent="0.25">
      <c r="D2325" s="20"/>
    </row>
    <row r="2326" spans="4:4" hidden="1" x14ac:dyDescent="0.25">
      <c r="D2326" s="20"/>
    </row>
    <row r="2327" spans="4:4" hidden="1" x14ac:dyDescent="0.25">
      <c r="D2327" s="20"/>
    </row>
    <row r="2328" spans="4:4" hidden="1" x14ac:dyDescent="0.25">
      <c r="D2328" s="20"/>
    </row>
    <row r="2329" spans="4:4" hidden="1" x14ac:dyDescent="0.25">
      <c r="D2329" s="20"/>
    </row>
    <row r="2330" spans="4:4" hidden="1" x14ac:dyDescent="0.25">
      <c r="D2330" s="20"/>
    </row>
    <row r="2331" spans="4:4" hidden="1" x14ac:dyDescent="0.25">
      <c r="D2331" s="20"/>
    </row>
    <row r="2332" spans="4:4" hidden="1" x14ac:dyDescent="0.25">
      <c r="D2332" s="20"/>
    </row>
    <row r="2333" spans="4:4" hidden="1" x14ac:dyDescent="0.25">
      <c r="D2333" s="20"/>
    </row>
    <row r="2334" spans="4:4" hidden="1" x14ac:dyDescent="0.25">
      <c r="D2334" s="20"/>
    </row>
    <row r="2335" spans="4:4" hidden="1" x14ac:dyDescent="0.25">
      <c r="D2335" s="20"/>
    </row>
    <row r="2336" spans="4:4" hidden="1" x14ac:dyDescent="0.25">
      <c r="D2336" s="20"/>
    </row>
    <row r="2337" spans="4:4" hidden="1" x14ac:dyDescent="0.25">
      <c r="D2337" s="20"/>
    </row>
    <row r="2338" spans="4:4" hidden="1" x14ac:dyDescent="0.25">
      <c r="D2338" s="20"/>
    </row>
    <row r="2339" spans="4:4" hidden="1" x14ac:dyDescent="0.25">
      <c r="D2339" s="20"/>
    </row>
    <row r="2340" spans="4:4" hidden="1" x14ac:dyDescent="0.25">
      <c r="D2340" s="20"/>
    </row>
    <row r="2341" spans="4:4" hidden="1" x14ac:dyDescent="0.25">
      <c r="D2341" s="20"/>
    </row>
    <row r="2342" spans="4:4" hidden="1" x14ac:dyDescent="0.25">
      <c r="D2342" s="20"/>
    </row>
    <row r="2343" spans="4:4" hidden="1" x14ac:dyDescent="0.25">
      <c r="D2343" s="20"/>
    </row>
    <row r="2344" spans="4:4" hidden="1" x14ac:dyDescent="0.25">
      <c r="D2344" s="20"/>
    </row>
    <row r="2345" spans="4:4" hidden="1" x14ac:dyDescent="0.25">
      <c r="D2345" s="20"/>
    </row>
    <row r="2346" spans="4:4" hidden="1" x14ac:dyDescent="0.25">
      <c r="D2346" s="20"/>
    </row>
    <row r="2347" spans="4:4" hidden="1" x14ac:dyDescent="0.25">
      <c r="D2347" s="20"/>
    </row>
    <row r="2348" spans="4:4" hidden="1" x14ac:dyDescent="0.25">
      <c r="D2348" s="20"/>
    </row>
    <row r="2349" spans="4:4" hidden="1" x14ac:dyDescent="0.25">
      <c r="D2349" s="20"/>
    </row>
    <row r="2350" spans="4:4" hidden="1" x14ac:dyDescent="0.25">
      <c r="D2350" s="20"/>
    </row>
    <row r="2351" spans="4:4" hidden="1" x14ac:dyDescent="0.25">
      <c r="D2351" s="20"/>
    </row>
    <row r="2352" spans="4:4" hidden="1" x14ac:dyDescent="0.25">
      <c r="D2352" s="20"/>
    </row>
    <row r="2353" spans="4:4" hidden="1" x14ac:dyDescent="0.25">
      <c r="D2353" s="20"/>
    </row>
    <row r="2354" spans="4:4" hidden="1" x14ac:dyDescent="0.25">
      <c r="D2354" s="20"/>
    </row>
    <row r="2355" spans="4:4" hidden="1" x14ac:dyDescent="0.25">
      <c r="D2355" s="20"/>
    </row>
    <row r="2356" spans="4:4" hidden="1" x14ac:dyDescent="0.25">
      <c r="D2356" s="20"/>
    </row>
    <row r="2357" spans="4:4" hidden="1" x14ac:dyDescent="0.25">
      <c r="D2357" s="20"/>
    </row>
    <row r="2358" spans="4:4" hidden="1" x14ac:dyDescent="0.25">
      <c r="D2358" s="20"/>
    </row>
    <row r="2359" spans="4:4" hidden="1" x14ac:dyDescent="0.25">
      <c r="D2359" s="20"/>
    </row>
    <row r="2360" spans="4:4" hidden="1" x14ac:dyDescent="0.25">
      <c r="D2360" s="20"/>
    </row>
    <row r="2361" spans="4:4" hidden="1" x14ac:dyDescent="0.25">
      <c r="D2361" s="20"/>
    </row>
    <row r="2362" spans="4:4" hidden="1" x14ac:dyDescent="0.25">
      <c r="D2362" s="20"/>
    </row>
    <row r="2363" spans="4:4" hidden="1" x14ac:dyDescent="0.25">
      <c r="D2363" s="20"/>
    </row>
    <row r="2364" spans="4:4" hidden="1" x14ac:dyDescent="0.25">
      <c r="D2364" s="20"/>
    </row>
    <row r="2365" spans="4:4" hidden="1" x14ac:dyDescent="0.25">
      <c r="D2365" s="20"/>
    </row>
    <row r="2366" spans="4:4" hidden="1" x14ac:dyDescent="0.25">
      <c r="D2366" s="20"/>
    </row>
    <row r="2367" spans="4:4" hidden="1" x14ac:dyDescent="0.25">
      <c r="D2367" s="20"/>
    </row>
    <row r="2368" spans="4:4" hidden="1" x14ac:dyDescent="0.25">
      <c r="D2368" s="20"/>
    </row>
    <row r="2369" spans="4:4" hidden="1" x14ac:dyDescent="0.25">
      <c r="D2369" s="20"/>
    </row>
    <row r="2370" spans="4:4" hidden="1" x14ac:dyDescent="0.25">
      <c r="D2370" s="20"/>
    </row>
    <row r="2371" spans="4:4" hidden="1" x14ac:dyDescent="0.25">
      <c r="D2371" s="20"/>
    </row>
    <row r="2372" spans="4:4" hidden="1" x14ac:dyDescent="0.25">
      <c r="D2372" s="20"/>
    </row>
    <row r="2373" spans="4:4" hidden="1" x14ac:dyDescent="0.25">
      <c r="D2373" s="20"/>
    </row>
    <row r="2374" spans="4:4" hidden="1" x14ac:dyDescent="0.25">
      <c r="D2374" s="20"/>
    </row>
    <row r="2375" spans="4:4" hidden="1" x14ac:dyDescent="0.25">
      <c r="D2375" s="20"/>
    </row>
    <row r="2376" spans="4:4" hidden="1" x14ac:dyDescent="0.25">
      <c r="D2376" s="20"/>
    </row>
    <row r="2377" spans="4:4" hidden="1" x14ac:dyDescent="0.25">
      <c r="D2377" s="20"/>
    </row>
    <row r="2378" spans="4:4" hidden="1" x14ac:dyDescent="0.25">
      <c r="D2378" s="20"/>
    </row>
    <row r="2379" spans="4:4" hidden="1" x14ac:dyDescent="0.25">
      <c r="D2379" s="20"/>
    </row>
    <row r="2380" spans="4:4" hidden="1" x14ac:dyDescent="0.25">
      <c r="D2380" s="20"/>
    </row>
    <row r="2381" spans="4:4" hidden="1" x14ac:dyDescent="0.25">
      <c r="D2381" s="20"/>
    </row>
    <row r="2382" spans="4:4" hidden="1" x14ac:dyDescent="0.25">
      <c r="D2382" s="20"/>
    </row>
    <row r="2383" spans="4:4" hidden="1" x14ac:dyDescent="0.25">
      <c r="D2383" s="20"/>
    </row>
    <row r="2384" spans="4:4" hidden="1" x14ac:dyDescent="0.25">
      <c r="D2384" s="20"/>
    </row>
    <row r="2385" spans="4:4" hidden="1" x14ac:dyDescent="0.25">
      <c r="D2385" s="20"/>
    </row>
    <row r="2386" spans="4:4" hidden="1" x14ac:dyDescent="0.25">
      <c r="D2386" s="20"/>
    </row>
    <row r="2387" spans="4:4" hidden="1" x14ac:dyDescent="0.25">
      <c r="D2387" s="20"/>
    </row>
    <row r="2388" spans="4:4" hidden="1" x14ac:dyDescent="0.25">
      <c r="D2388" s="20"/>
    </row>
    <row r="2389" spans="4:4" hidden="1" x14ac:dyDescent="0.25">
      <c r="D2389" s="20"/>
    </row>
    <row r="2390" spans="4:4" hidden="1" x14ac:dyDescent="0.25">
      <c r="D2390" s="20"/>
    </row>
    <row r="2391" spans="4:4" hidden="1" x14ac:dyDescent="0.25">
      <c r="D2391" s="20"/>
    </row>
    <row r="2392" spans="4:4" hidden="1" x14ac:dyDescent="0.25">
      <c r="D2392" s="20"/>
    </row>
    <row r="2393" spans="4:4" hidden="1" x14ac:dyDescent="0.25">
      <c r="D2393" s="20"/>
    </row>
    <row r="2394" spans="4:4" hidden="1" x14ac:dyDescent="0.25">
      <c r="D2394" s="20"/>
    </row>
    <row r="2395" spans="4:4" hidden="1" x14ac:dyDescent="0.25">
      <c r="D2395" s="20"/>
    </row>
    <row r="2396" spans="4:4" hidden="1" x14ac:dyDescent="0.25">
      <c r="D2396" s="20"/>
    </row>
    <row r="2397" spans="4:4" hidden="1" x14ac:dyDescent="0.25">
      <c r="D2397" s="20"/>
    </row>
    <row r="2398" spans="4:4" hidden="1" x14ac:dyDescent="0.25">
      <c r="D2398" s="20"/>
    </row>
    <row r="2399" spans="4:4" hidden="1" x14ac:dyDescent="0.25">
      <c r="D2399" s="20"/>
    </row>
    <row r="2400" spans="4:4" hidden="1" x14ac:dyDescent="0.25">
      <c r="D2400" s="20"/>
    </row>
    <row r="2401" spans="4:4" hidden="1" x14ac:dyDescent="0.25">
      <c r="D2401" s="20"/>
    </row>
    <row r="2402" spans="4:4" hidden="1" x14ac:dyDescent="0.25">
      <c r="D2402" s="20"/>
    </row>
    <row r="2403" spans="4:4" hidden="1" x14ac:dyDescent="0.25">
      <c r="D2403" s="20"/>
    </row>
    <row r="2404" spans="4:4" hidden="1" x14ac:dyDescent="0.25">
      <c r="D2404" s="20"/>
    </row>
    <row r="2405" spans="4:4" hidden="1" x14ac:dyDescent="0.25">
      <c r="D2405" s="20"/>
    </row>
    <row r="2406" spans="4:4" hidden="1" x14ac:dyDescent="0.25">
      <c r="D2406" s="20"/>
    </row>
    <row r="2407" spans="4:4" hidden="1" x14ac:dyDescent="0.25">
      <c r="D2407" s="20"/>
    </row>
    <row r="2408" spans="4:4" hidden="1" x14ac:dyDescent="0.25">
      <c r="D2408" s="20"/>
    </row>
    <row r="2409" spans="4:4" hidden="1" x14ac:dyDescent="0.25">
      <c r="D2409" s="20"/>
    </row>
    <row r="2410" spans="4:4" hidden="1" x14ac:dyDescent="0.25">
      <c r="D2410" s="20"/>
    </row>
    <row r="2411" spans="4:4" hidden="1" x14ac:dyDescent="0.25">
      <c r="D2411" s="20"/>
    </row>
    <row r="2412" spans="4:4" hidden="1" x14ac:dyDescent="0.25">
      <c r="D2412" s="20"/>
    </row>
    <row r="2413" spans="4:4" hidden="1" x14ac:dyDescent="0.25">
      <c r="D2413" s="20"/>
    </row>
    <row r="2414" spans="4:4" hidden="1" x14ac:dyDescent="0.25">
      <c r="D2414" s="20"/>
    </row>
    <row r="2415" spans="4:4" hidden="1" x14ac:dyDescent="0.25">
      <c r="D2415" s="20"/>
    </row>
    <row r="2416" spans="4:4" hidden="1" x14ac:dyDescent="0.25">
      <c r="D2416" s="20"/>
    </row>
    <row r="2417" spans="4:4" hidden="1" x14ac:dyDescent="0.25">
      <c r="D2417" s="20"/>
    </row>
    <row r="2418" spans="4:4" hidden="1" x14ac:dyDescent="0.25">
      <c r="D2418" s="20"/>
    </row>
    <row r="2419" spans="4:4" hidden="1" x14ac:dyDescent="0.25">
      <c r="D2419" s="20"/>
    </row>
    <row r="2420" spans="4:4" hidden="1" x14ac:dyDescent="0.25">
      <c r="D2420" s="20"/>
    </row>
    <row r="2421" spans="4:4" hidden="1" x14ac:dyDescent="0.25">
      <c r="D2421" s="20"/>
    </row>
    <row r="2422" spans="4:4" hidden="1" x14ac:dyDescent="0.25">
      <c r="D2422" s="20"/>
    </row>
    <row r="2423" spans="4:4" hidden="1" x14ac:dyDescent="0.25">
      <c r="D2423" s="20"/>
    </row>
    <row r="2424" spans="4:4" hidden="1" x14ac:dyDescent="0.25">
      <c r="D2424" s="20"/>
    </row>
    <row r="2425" spans="4:4" hidden="1" x14ac:dyDescent="0.25">
      <c r="D2425" s="20"/>
    </row>
    <row r="2426" spans="4:4" hidden="1" x14ac:dyDescent="0.25">
      <c r="D2426" s="20"/>
    </row>
    <row r="2427" spans="4:4" hidden="1" x14ac:dyDescent="0.25">
      <c r="D2427" s="20"/>
    </row>
    <row r="2428" spans="4:4" hidden="1" x14ac:dyDescent="0.25">
      <c r="D2428" s="20"/>
    </row>
    <row r="2429" spans="4:4" hidden="1" x14ac:dyDescent="0.25">
      <c r="D2429" s="20"/>
    </row>
    <row r="2430" spans="4:4" hidden="1" x14ac:dyDescent="0.25">
      <c r="D2430" s="20"/>
    </row>
    <row r="2431" spans="4:4" hidden="1" x14ac:dyDescent="0.25">
      <c r="D2431" s="20"/>
    </row>
    <row r="2432" spans="4:4" hidden="1" x14ac:dyDescent="0.25">
      <c r="D2432" s="20"/>
    </row>
    <row r="2433" spans="4:4" hidden="1" x14ac:dyDescent="0.25">
      <c r="D2433" s="20"/>
    </row>
    <row r="2434" spans="4:4" hidden="1" x14ac:dyDescent="0.25">
      <c r="D2434" s="20"/>
    </row>
    <row r="2435" spans="4:4" hidden="1" x14ac:dyDescent="0.25">
      <c r="D2435" s="20"/>
    </row>
    <row r="2436" spans="4:4" hidden="1" x14ac:dyDescent="0.25">
      <c r="D2436" s="20"/>
    </row>
    <row r="2437" spans="4:4" hidden="1" x14ac:dyDescent="0.25">
      <c r="D2437" s="20"/>
    </row>
    <row r="2438" spans="4:4" hidden="1" x14ac:dyDescent="0.25">
      <c r="D2438" s="20"/>
    </row>
    <row r="2439" spans="4:4" hidden="1" x14ac:dyDescent="0.25">
      <c r="D2439" s="20"/>
    </row>
    <row r="2440" spans="4:4" hidden="1" x14ac:dyDescent="0.25">
      <c r="D2440" s="20"/>
    </row>
    <row r="2441" spans="4:4" hidden="1" x14ac:dyDescent="0.25">
      <c r="D2441" s="20"/>
    </row>
    <row r="2442" spans="4:4" hidden="1" x14ac:dyDescent="0.25">
      <c r="D2442" s="20"/>
    </row>
    <row r="2443" spans="4:4" hidden="1" x14ac:dyDescent="0.25">
      <c r="D2443" s="20"/>
    </row>
    <row r="2444" spans="4:4" hidden="1" x14ac:dyDescent="0.25">
      <c r="D2444" s="20"/>
    </row>
    <row r="2445" spans="4:4" hidden="1" x14ac:dyDescent="0.25">
      <c r="D2445" s="20"/>
    </row>
    <row r="2446" spans="4:4" hidden="1" x14ac:dyDescent="0.25">
      <c r="D2446" s="20"/>
    </row>
    <row r="2447" spans="4:4" hidden="1" x14ac:dyDescent="0.25">
      <c r="D2447" s="20"/>
    </row>
    <row r="2448" spans="4:4" hidden="1" x14ac:dyDescent="0.25">
      <c r="D2448" s="20"/>
    </row>
    <row r="2449" spans="4:4" hidden="1" x14ac:dyDescent="0.25">
      <c r="D2449" s="20"/>
    </row>
    <row r="2450" spans="4:4" hidden="1" x14ac:dyDescent="0.25">
      <c r="D2450" s="20"/>
    </row>
    <row r="2451" spans="4:4" hidden="1" x14ac:dyDescent="0.25">
      <c r="D2451" s="20"/>
    </row>
    <row r="2452" spans="4:4" hidden="1" x14ac:dyDescent="0.25">
      <c r="D2452" s="20"/>
    </row>
    <row r="2453" spans="4:4" hidden="1" x14ac:dyDescent="0.25">
      <c r="D2453" s="20"/>
    </row>
    <row r="2454" spans="4:4" hidden="1" x14ac:dyDescent="0.25">
      <c r="D2454" s="20"/>
    </row>
    <row r="2455" spans="4:4" hidden="1" x14ac:dyDescent="0.25">
      <c r="D2455" s="20"/>
    </row>
    <row r="2456" spans="4:4" hidden="1" x14ac:dyDescent="0.25">
      <c r="D2456" s="20"/>
    </row>
    <row r="2457" spans="4:4" hidden="1" x14ac:dyDescent="0.25">
      <c r="D2457" s="20"/>
    </row>
    <row r="2458" spans="4:4" hidden="1" x14ac:dyDescent="0.25">
      <c r="D2458" s="20"/>
    </row>
    <row r="2459" spans="4:4" hidden="1" x14ac:dyDescent="0.25">
      <c r="D2459" s="20"/>
    </row>
    <row r="2460" spans="4:4" hidden="1" x14ac:dyDescent="0.25">
      <c r="D2460" s="20"/>
    </row>
    <row r="2461" spans="4:4" hidden="1" x14ac:dyDescent="0.25">
      <c r="D2461" s="20"/>
    </row>
    <row r="2462" spans="4:4" hidden="1" x14ac:dyDescent="0.25">
      <c r="D2462" s="20"/>
    </row>
    <row r="2463" spans="4:4" hidden="1" x14ac:dyDescent="0.25">
      <c r="D2463" s="20"/>
    </row>
    <row r="2464" spans="4:4" hidden="1" x14ac:dyDescent="0.25">
      <c r="D2464" s="20"/>
    </row>
    <row r="2465" spans="4:4" hidden="1" x14ac:dyDescent="0.25">
      <c r="D2465" s="20"/>
    </row>
    <row r="2466" spans="4:4" hidden="1" x14ac:dyDescent="0.25">
      <c r="D2466" s="20"/>
    </row>
    <row r="2467" spans="4:4" hidden="1" x14ac:dyDescent="0.25">
      <c r="D2467" s="20"/>
    </row>
    <row r="2468" spans="4:4" hidden="1" x14ac:dyDescent="0.25">
      <c r="D2468" s="20"/>
    </row>
    <row r="2469" spans="4:4" hidden="1" x14ac:dyDescent="0.25">
      <c r="D2469" s="20"/>
    </row>
    <row r="2470" spans="4:4" hidden="1" x14ac:dyDescent="0.25">
      <c r="D2470" s="20"/>
    </row>
    <row r="2471" spans="4:4" hidden="1" x14ac:dyDescent="0.25">
      <c r="D2471" s="20"/>
    </row>
    <row r="2472" spans="4:4" hidden="1" x14ac:dyDescent="0.25">
      <c r="D2472" s="20"/>
    </row>
    <row r="2473" spans="4:4" hidden="1" x14ac:dyDescent="0.25">
      <c r="D2473" s="20"/>
    </row>
    <row r="2474" spans="4:4" hidden="1" x14ac:dyDescent="0.25">
      <c r="D2474" s="20"/>
    </row>
    <row r="2475" spans="4:4" hidden="1" x14ac:dyDescent="0.25">
      <c r="D2475" s="20"/>
    </row>
    <row r="2476" spans="4:4" hidden="1" x14ac:dyDescent="0.25">
      <c r="D2476" s="20"/>
    </row>
    <row r="2477" spans="4:4" hidden="1" x14ac:dyDescent="0.25">
      <c r="D2477" s="20"/>
    </row>
    <row r="2478" spans="4:4" hidden="1" x14ac:dyDescent="0.25">
      <c r="D2478" s="20"/>
    </row>
    <row r="2479" spans="4:4" hidden="1" x14ac:dyDescent="0.25">
      <c r="D2479" s="20"/>
    </row>
    <row r="2480" spans="4:4" hidden="1" x14ac:dyDescent="0.25">
      <c r="D2480" s="20"/>
    </row>
    <row r="2481" spans="4:4" hidden="1" x14ac:dyDescent="0.25">
      <c r="D2481" s="20"/>
    </row>
    <row r="2482" spans="4:4" hidden="1" x14ac:dyDescent="0.25">
      <c r="D2482" s="20"/>
    </row>
    <row r="2483" spans="4:4" hidden="1" x14ac:dyDescent="0.25">
      <c r="D2483" s="20"/>
    </row>
    <row r="2484" spans="4:4" hidden="1" x14ac:dyDescent="0.25">
      <c r="D2484" s="20"/>
    </row>
    <row r="2485" spans="4:4" hidden="1" x14ac:dyDescent="0.25">
      <c r="D2485" s="20"/>
    </row>
    <row r="2486" spans="4:4" hidden="1" x14ac:dyDescent="0.25">
      <c r="D2486" s="20"/>
    </row>
    <row r="2487" spans="4:4" hidden="1" x14ac:dyDescent="0.25">
      <c r="D2487" s="20"/>
    </row>
    <row r="2488" spans="4:4" hidden="1" x14ac:dyDescent="0.25">
      <c r="D2488" s="20"/>
    </row>
    <row r="2489" spans="4:4" hidden="1" x14ac:dyDescent="0.25">
      <c r="D2489" s="20"/>
    </row>
    <row r="2490" spans="4:4" hidden="1" x14ac:dyDescent="0.25">
      <c r="D2490" s="20"/>
    </row>
    <row r="2491" spans="4:4" hidden="1" x14ac:dyDescent="0.25">
      <c r="D2491" s="20"/>
    </row>
    <row r="2492" spans="4:4" hidden="1" x14ac:dyDescent="0.25">
      <c r="D2492" s="20"/>
    </row>
    <row r="2493" spans="4:4" hidden="1" x14ac:dyDescent="0.25">
      <c r="D2493" s="20"/>
    </row>
    <row r="2494" spans="4:4" hidden="1" x14ac:dyDescent="0.25">
      <c r="D2494" s="20"/>
    </row>
    <row r="2495" spans="4:4" hidden="1" x14ac:dyDescent="0.25">
      <c r="D2495" s="20"/>
    </row>
    <row r="2496" spans="4:4" hidden="1" x14ac:dyDescent="0.25">
      <c r="D2496" s="20"/>
    </row>
    <row r="2497" spans="4:4" hidden="1" x14ac:dyDescent="0.25">
      <c r="D2497" s="20"/>
    </row>
    <row r="2498" spans="4:4" hidden="1" x14ac:dyDescent="0.25">
      <c r="D2498" s="20"/>
    </row>
    <row r="2499" spans="4:4" hidden="1" x14ac:dyDescent="0.25">
      <c r="D2499" s="20"/>
    </row>
    <row r="2500" spans="4:4" hidden="1" x14ac:dyDescent="0.25">
      <c r="D2500" s="20"/>
    </row>
    <row r="2501" spans="4:4" hidden="1" x14ac:dyDescent="0.25">
      <c r="D2501" s="20"/>
    </row>
    <row r="2502" spans="4:4" hidden="1" x14ac:dyDescent="0.25">
      <c r="D2502" s="20"/>
    </row>
    <row r="2503" spans="4:4" hidden="1" x14ac:dyDescent="0.25">
      <c r="D2503" s="20"/>
    </row>
    <row r="2504" spans="4:4" hidden="1" x14ac:dyDescent="0.25">
      <c r="D2504" s="20"/>
    </row>
    <row r="2505" spans="4:4" hidden="1" x14ac:dyDescent="0.25">
      <c r="D2505" s="20"/>
    </row>
    <row r="2506" spans="4:4" hidden="1" x14ac:dyDescent="0.25">
      <c r="D2506" s="20"/>
    </row>
    <row r="2507" spans="4:4" hidden="1" x14ac:dyDescent="0.25">
      <c r="D2507" s="20"/>
    </row>
    <row r="2508" spans="4:4" hidden="1" x14ac:dyDescent="0.25">
      <c r="D2508" s="20"/>
    </row>
    <row r="2509" spans="4:4" hidden="1" x14ac:dyDescent="0.25">
      <c r="D2509" s="20"/>
    </row>
    <row r="2510" spans="4:4" hidden="1" x14ac:dyDescent="0.25">
      <c r="D2510" s="20"/>
    </row>
    <row r="2511" spans="4:4" hidden="1" x14ac:dyDescent="0.25">
      <c r="D2511" s="20"/>
    </row>
    <row r="2512" spans="4:4" hidden="1" x14ac:dyDescent="0.25">
      <c r="D2512" s="20"/>
    </row>
    <row r="2513" spans="4:4" hidden="1" x14ac:dyDescent="0.25">
      <c r="D2513" s="20"/>
    </row>
    <row r="2514" spans="4:4" hidden="1" x14ac:dyDescent="0.25">
      <c r="D2514" s="20"/>
    </row>
    <row r="2515" spans="4:4" hidden="1" x14ac:dyDescent="0.25">
      <c r="D2515" s="20"/>
    </row>
    <row r="2516" spans="4:4" hidden="1" x14ac:dyDescent="0.25">
      <c r="D2516" s="20"/>
    </row>
    <row r="2517" spans="4:4" hidden="1" x14ac:dyDescent="0.25">
      <c r="D2517" s="20"/>
    </row>
    <row r="2518" spans="4:4" hidden="1" x14ac:dyDescent="0.25">
      <c r="D2518" s="20"/>
    </row>
    <row r="2519" spans="4:4" hidden="1" x14ac:dyDescent="0.25">
      <c r="D2519" s="20"/>
    </row>
    <row r="2520" spans="4:4" hidden="1" x14ac:dyDescent="0.25">
      <c r="D2520" s="20"/>
    </row>
    <row r="2521" spans="4:4" hidden="1" x14ac:dyDescent="0.25">
      <c r="D2521" s="20"/>
    </row>
    <row r="2522" spans="4:4" hidden="1" x14ac:dyDescent="0.25">
      <c r="D2522" s="20"/>
    </row>
    <row r="2523" spans="4:4" hidden="1" x14ac:dyDescent="0.25">
      <c r="D2523" s="20"/>
    </row>
    <row r="2524" spans="4:4" hidden="1" x14ac:dyDescent="0.25">
      <c r="D2524" s="20"/>
    </row>
    <row r="2525" spans="4:4" hidden="1" x14ac:dyDescent="0.25">
      <c r="D2525" s="20"/>
    </row>
    <row r="2526" spans="4:4" hidden="1" x14ac:dyDescent="0.25">
      <c r="D2526" s="20"/>
    </row>
    <row r="2527" spans="4:4" hidden="1" x14ac:dyDescent="0.25">
      <c r="D2527" s="20"/>
    </row>
    <row r="2528" spans="4:4" hidden="1" x14ac:dyDescent="0.25">
      <c r="D2528" s="20"/>
    </row>
    <row r="2529" spans="4:4" hidden="1" x14ac:dyDescent="0.25">
      <c r="D2529" s="20"/>
    </row>
    <row r="2530" spans="4:4" hidden="1" x14ac:dyDescent="0.25">
      <c r="D2530" s="20"/>
    </row>
    <row r="2531" spans="4:4" hidden="1" x14ac:dyDescent="0.25">
      <c r="D2531" s="20"/>
    </row>
    <row r="2532" spans="4:4" hidden="1" x14ac:dyDescent="0.25">
      <c r="D2532" s="20"/>
    </row>
    <row r="2533" spans="4:4" hidden="1" x14ac:dyDescent="0.25">
      <c r="D2533" s="20"/>
    </row>
    <row r="2534" spans="4:4" hidden="1" x14ac:dyDescent="0.25">
      <c r="D2534" s="20"/>
    </row>
    <row r="2535" spans="4:4" hidden="1" x14ac:dyDescent="0.25">
      <c r="D2535" s="20"/>
    </row>
    <row r="2536" spans="4:4" hidden="1" x14ac:dyDescent="0.25">
      <c r="D2536" s="20"/>
    </row>
    <row r="2537" spans="4:4" hidden="1" x14ac:dyDescent="0.25">
      <c r="D2537" s="20"/>
    </row>
    <row r="2538" spans="4:4" hidden="1" x14ac:dyDescent="0.25">
      <c r="D2538" s="20"/>
    </row>
    <row r="2539" spans="4:4" hidden="1" x14ac:dyDescent="0.25">
      <c r="D2539" s="20"/>
    </row>
    <row r="2540" spans="4:4" hidden="1" x14ac:dyDescent="0.25">
      <c r="D2540" s="20"/>
    </row>
    <row r="2541" spans="4:4" hidden="1" x14ac:dyDescent="0.25">
      <c r="D2541" s="20"/>
    </row>
    <row r="2542" spans="4:4" hidden="1" x14ac:dyDescent="0.25">
      <c r="D2542" s="20"/>
    </row>
    <row r="2543" spans="4:4" hidden="1" x14ac:dyDescent="0.25">
      <c r="D2543" s="20"/>
    </row>
    <row r="2544" spans="4:4" hidden="1" x14ac:dyDescent="0.25">
      <c r="D2544" s="20"/>
    </row>
    <row r="2545" spans="4:4" hidden="1" x14ac:dyDescent="0.25">
      <c r="D2545" s="20"/>
    </row>
    <row r="2546" spans="4:4" hidden="1" x14ac:dyDescent="0.25">
      <c r="D2546" s="20"/>
    </row>
    <row r="2547" spans="4:4" hidden="1" x14ac:dyDescent="0.25">
      <c r="D2547" s="20"/>
    </row>
    <row r="2548" spans="4:4" hidden="1" x14ac:dyDescent="0.25">
      <c r="D2548" s="20"/>
    </row>
    <row r="2549" spans="4:4" hidden="1" x14ac:dyDescent="0.25">
      <c r="D2549" s="20"/>
    </row>
    <row r="2550" spans="4:4" hidden="1" x14ac:dyDescent="0.25">
      <c r="D2550" s="20"/>
    </row>
    <row r="2551" spans="4:4" hidden="1" x14ac:dyDescent="0.25">
      <c r="D2551" s="20"/>
    </row>
    <row r="2552" spans="4:4" hidden="1" x14ac:dyDescent="0.25">
      <c r="D2552" s="20"/>
    </row>
    <row r="2553" spans="4:4" hidden="1" x14ac:dyDescent="0.25">
      <c r="D2553" s="20"/>
    </row>
    <row r="2554" spans="4:4" hidden="1" x14ac:dyDescent="0.25">
      <c r="D2554" s="20"/>
    </row>
    <row r="2555" spans="4:4" hidden="1" x14ac:dyDescent="0.25">
      <c r="D2555" s="20"/>
    </row>
    <row r="2556" spans="4:4" hidden="1" x14ac:dyDescent="0.25">
      <c r="D2556" s="20"/>
    </row>
    <row r="2557" spans="4:4" hidden="1" x14ac:dyDescent="0.25">
      <c r="D2557" s="20"/>
    </row>
    <row r="2558" spans="4:4" hidden="1" x14ac:dyDescent="0.25">
      <c r="D2558" s="20"/>
    </row>
    <row r="2559" spans="4:4" hidden="1" x14ac:dyDescent="0.25">
      <c r="D2559" s="20"/>
    </row>
    <row r="2560" spans="4:4" hidden="1" x14ac:dyDescent="0.25">
      <c r="D2560" s="20"/>
    </row>
    <row r="2561" spans="4:4" hidden="1" x14ac:dyDescent="0.25">
      <c r="D2561" s="20"/>
    </row>
    <row r="2562" spans="4:4" hidden="1" x14ac:dyDescent="0.25">
      <c r="D2562" s="20"/>
    </row>
    <row r="2563" spans="4:4" hidden="1" x14ac:dyDescent="0.25">
      <c r="D2563" s="20"/>
    </row>
    <row r="2564" spans="4:4" hidden="1" x14ac:dyDescent="0.25">
      <c r="D2564" s="20"/>
    </row>
    <row r="2565" spans="4:4" hidden="1" x14ac:dyDescent="0.25">
      <c r="D2565" s="20"/>
    </row>
    <row r="2566" spans="4:4" hidden="1" x14ac:dyDescent="0.25">
      <c r="D2566" s="20"/>
    </row>
    <row r="2567" spans="4:4" hidden="1" x14ac:dyDescent="0.25">
      <c r="D2567" s="20"/>
    </row>
    <row r="2568" spans="4:4" hidden="1" x14ac:dyDescent="0.25">
      <c r="D2568" s="20"/>
    </row>
    <row r="2569" spans="4:4" hidden="1" x14ac:dyDescent="0.25">
      <c r="D2569" s="20"/>
    </row>
    <row r="2570" spans="4:4" hidden="1" x14ac:dyDescent="0.25">
      <c r="D2570" s="20"/>
    </row>
    <row r="2571" spans="4:4" hidden="1" x14ac:dyDescent="0.25">
      <c r="D2571" s="20"/>
    </row>
    <row r="2572" spans="4:4" hidden="1" x14ac:dyDescent="0.25">
      <c r="D2572" s="20"/>
    </row>
    <row r="2573" spans="4:4" hidden="1" x14ac:dyDescent="0.25">
      <c r="D2573" s="20"/>
    </row>
    <row r="2574" spans="4:4" hidden="1" x14ac:dyDescent="0.25">
      <c r="D2574" s="20"/>
    </row>
    <row r="2575" spans="4:4" hidden="1" x14ac:dyDescent="0.25">
      <c r="D2575" s="20"/>
    </row>
    <row r="2576" spans="4:4" hidden="1" x14ac:dyDescent="0.25">
      <c r="D2576" s="20"/>
    </row>
    <row r="2577" spans="4:4" hidden="1" x14ac:dyDescent="0.25">
      <c r="D2577" s="20"/>
    </row>
    <row r="2578" spans="4:4" hidden="1" x14ac:dyDescent="0.25">
      <c r="D2578" s="20"/>
    </row>
    <row r="2579" spans="4:4" hidden="1" x14ac:dyDescent="0.25">
      <c r="D2579" s="20"/>
    </row>
    <row r="2580" spans="4:4" hidden="1" x14ac:dyDescent="0.25">
      <c r="D2580" s="20"/>
    </row>
    <row r="2581" spans="4:4" hidden="1" x14ac:dyDescent="0.25">
      <c r="D2581" s="20"/>
    </row>
    <row r="2582" spans="4:4" hidden="1" x14ac:dyDescent="0.25">
      <c r="D2582" s="20"/>
    </row>
    <row r="2583" spans="4:4" hidden="1" x14ac:dyDescent="0.25">
      <c r="D2583" s="20"/>
    </row>
    <row r="2584" spans="4:4" hidden="1" x14ac:dyDescent="0.25">
      <c r="D2584" s="20"/>
    </row>
    <row r="2585" spans="4:4" hidden="1" x14ac:dyDescent="0.25">
      <c r="D2585" s="20"/>
    </row>
    <row r="2586" spans="4:4" hidden="1" x14ac:dyDescent="0.25">
      <c r="D2586" s="20"/>
    </row>
    <row r="2587" spans="4:4" hidden="1" x14ac:dyDescent="0.25">
      <c r="D2587" s="20"/>
    </row>
    <row r="2588" spans="4:4" hidden="1" x14ac:dyDescent="0.25">
      <c r="D2588" s="20"/>
    </row>
    <row r="2589" spans="4:4" hidden="1" x14ac:dyDescent="0.25">
      <c r="D2589" s="20"/>
    </row>
    <row r="2590" spans="4:4" hidden="1" x14ac:dyDescent="0.25">
      <c r="D2590" s="20"/>
    </row>
    <row r="2591" spans="4:4" hidden="1" x14ac:dyDescent="0.25">
      <c r="D2591" s="20"/>
    </row>
    <row r="2592" spans="4:4" hidden="1" x14ac:dyDescent="0.25">
      <c r="D2592" s="20"/>
    </row>
    <row r="2593" spans="4:4" hidden="1" x14ac:dyDescent="0.25">
      <c r="D2593" s="20"/>
    </row>
    <row r="2594" spans="4:4" hidden="1" x14ac:dyDescent="0.25">
      <c r="D2594" s="20"/>
    </row>
    <row r="2595" spans="4:4" hidden="1" x14ac:dyDescent="0.25">
      <c r="D2595" s="20"/>
    </row>
    <row r="2596" spans="4:4" hidden="1" x14ac:dyDescent="0.25">
      <c r="D2596" s="20"/>
    </row>
    <row r="2597" spans="4:4" hidden="1" x14ac:dyDescent="0.25">
      <c r="D2597" s="20"/>
    </row>
    <row r="2598" spans="4:4" hidden="1" x14ac:dyDescent="0.25">
      <c r="D2598" s="20"/>
    </row>
    <row r="2599" spans="4:4" hidden="1" x14ac:dyDescent="0.25">
      <c r="D2599" s="20"/>
    </row>
    <row r="2600" spans="4:4" hidden="1" x14ac:dyDescent="0.25">
      <c r="D2600" s="20"/>
    </row>
    <row r="2601" spans="4:4" hidden="1" x14ac:dyDescent="0.25">
      <c r="D2601" s="20"/>
    </row>
    <row r="2602" spans="4:4" hidden="1" x14ac:dyDescent="0.25">
      <c r="D2602" s="20"/>
    </row>
    <row r="2603" spans="4:4" hidden="1" x14ac:dyDescent="0.25">
      <c r="D2603" s="20"/>
    </row>
    <row r="2604" spans="4:4" hidden="1" x14ac:dyDescent="0.25">
      <c r="D2604" s="20"/>
    </row>
    <row r="2605" spans="4:4" hidden="1" x14ac:dyDescent="0.25">
      <c r="D2605" s="20"/>
    </row>
    <row r="2606" spans="4:4" hidden="1" x14ac:dyDescent="0.25">
      <c r="D2606" s="20"/>
    </row>
    <row r="2607" spans="4:4" hidden="1" x14ac:dyDescent="0.25">
      <c r="D2607" s="20"/>
    </row>
    <row r="2608" spans="4:4" hidden="1" x14ac:dyDescent="0.25">
      <c r="D2608" s="20"/>
    </row>
    <row r="2609" spans="4:4" hidden="1" x14ac:dyDescent="0.25">
      <c r="D2609" s="20"/>
    </row>
    <row r="2610" spans="4:4" hidden="1" x14ac:dyDescent="0.25">
      <c r="D2610" s="20"/>
    </row>
    <row r="2611" spans="4:4" hidden="1" x14ac:dyDescent="0.25">
      <c r="D2611" s="20"/>
    </row>
    <row r="2612" spans="4:4" hidden="1" x14ac:dyDescent="0.25">
      <c r="D2612" s="20"/>
    </row>
    <row r="2613" spans="4:4" hidden="1" x14ac:dyDescent="0.25">
      <c r="D2613" s="20"/>
    </row>
    <row r="2614" spans="4:4" hidden="1" x14ac:dyDescent="0.25">
      <c r="D2614" s="20"/>
    </row>
    <row r="2615" spans="4:4" hidden="1" x14ac:dyDescent="0.25">
      <c r="D2615" s="20"/>
    </row>
    <row r="2616" spans="4:4" hidden="1" x14ac:dyDescent="0.25">
      <c r="D2616" s="20"/>
    </row>
    <row r="2617" spans="4:4" hidden="1" x14ac:dyDescent="0.25">
      <c r="D2617" s="20"/>
    </row>
    <row r="2618" spans="4:4" hidden="1" x14ac:dyDescent="0.25">
      <c r="D2618" s="20"/>
    </row>
    <row r="2619" spans="4:4" hidden="1" x14ac:dyDescent="0.25">
      <c r="D2619" s="20"/>
    </row>
    <row r="2620" spans="4:4" hidden="1" x14ac:dyDescent="0.25">
      <c r="D2620" s="20"/>
    </row>
    <row r="2621" spans="4:4" hidden="1" x14ac:dyDescent="0.25">
      <c r="D2621" s="20"/>
    </row>
    <row r="2622" spans="4:4" hidden="1" x14ac:dyDescent="0.25">
      <c r="D2622" s="20"/>
    </row>
    <row r="2623" spans="4:4" hidden="1" x14ac:dyDescent="0.25">
      <c r="D2623" s="20"/>
    </row>
    <row r="2624" spans="4:4" hidden="1" x14ac:dyDescent="0.25">
      <c r="D2624" s="20"/>
    </row>
    <row r="2625" spans="4:4" hidden="1" x14ac:dyDescent="0.25">
      <c r="D2625" s="20"/>
    </row>
    <row r="2626" spans="4:4" hidden="1" x14ac:dyDescent="0.25">
      <c r="D2626" s="20"/>
    </row>
    <row r="2627" spans="4:4" hidden="1" x14ac:dyDescent="0.25">
      <c r="D2627" s="20"/>
    </row>
    <row r="2628" spans="4:4" hidden="1" x14ac:dyDescent="0.25">
      <c r="D2628" s="20"/>
    </row>
    <row r="2629" spans="4:4" hidden="1" x14ac:dyDescent="0.25">
      <c r="D2629" s="20"/>
    </row>
    <row r="2630" spans="4:4" hidden="1" x14ac:dyDescent="0.25">
      <c r="D2630" s="20"/>
    </row>
    <row r="2631" spans="4:4" hidden="1" x14ac:dyDescent="0.25">
      <c r="D2631" s="20"/>
    </row>
    <row r="2632" spans="4:4" hidden="1" x14ac:dyDescent="0.25">
      <c r="D2632" s="20"/>
    </row>
    <row r="2633" spans="4:4" hidden="1" x14ac:dyDescent="0.25">
      <c r="D2633" s="20"/>
    </row>
    <row r="2634" spans="4:4" hidden="1" x14ac:dyDescent="0.25">
      <c r="D2634" s="20"/>
    </row>
    <row r="2635" spans="4:4" hidden="1" x14ac:dyDescent="0.25">
      <c r="D2635" s="20"/>
    </row>
    <row r="2636" spans="4:4" hidden="1" x14ac:dyDescent="0.25">
      <c r="D2636" s="20"/>
    </row>
    <row r="2637" spans="4:4" hidden="1" x14ac:dyDescent="0.25">
      <c r="D2637" s="20"/>
    </row>
    <row r="2638" spans="4:4" hidden="1" x14ac:dyDescent="0.25">
      <c r="D2638" s="20"/>
    </row>
    <row r="2639" spans="4:4" hidden="1" x14ac:dyDescent="0.25">
      <c r="D2639" s="20"/>
    </row>
    <row r="2640" spans="4:4" hidden="1" x14ac:dyDescent="0.25">
      <c r="D2640" s="20"/>
    </row>
    <row r="2641" spans="4:4" hidden="1" x14ac:dyDescent="0.25">
      <c r="D2641" s="20"/>
    </row>
    <row r="2642" spans="4:4" hidden="1" x14ac:dyDescent="0.25">
      <c r="D2642" s="20"/>
    </row>
    <row r="2643" spans="4:4" hidden="1" x14ac:dyDescent="0.25">
      <c r="D2643" s="20"/>
    </row>
    <row r="2644" spans="4:4" hidden="1" x14ac:dyDescent="0.25">
      <c r="D2644" s="20"/>
    </row>
    <row r="2645" spans="4:4" hidden="1" x14ac:dyDescent="0.25">
      <c r="D2645" s="20"/>
    </row>
    <row r="2646" spans="4:4" hidden="1" x14ac:dyDescent="0.25">
      <c r="D2646" s="20"/>
    </row>
    <row r="2647" spans="4:4" hidden="1" x14ac:dyDescent="0.25">
      <c r="D2647" s="20"/>
    </row>
    <row r="2648" spans="4:4" hidden="1" x14ac:dyDescent="0.25">
      <c r="D2648" s="20"/>
    </row>
    <row r="2649" spans="4:4" hidden="1" x14ac:dyDescent="0.25">
      <c r="D2649" s="20"/>
    </row>
    <row r="2650" spans="4:4" hidden="1" x14ac:dyDescent="0.25">
      <c r="D2650" s="20"/>
    </row>
    <row r="2651" spans="4:4" hidden="1" x14ac:dyDescent="0.25">
      <c r="D2651" s="20"/>
    </row>
    <row r="2652" spans="4:4" hidden="1" x14ac:dyDescent="0.25">
      <c r="D2652" s="20"/>
    </row>
    <row r="2653" spans="4:4" hidden="1" x14ac:dyDescent="0.25">
      <c r="D2653" s="20"/>
    </row>
    <row r="2654" spans="4:4" hidden="1" x14ac:dyDescent="0.25">
      <c r="D2654" s="20"/>
    </row>
    <row r="2655" spans="4:4" hidden="1" x14ac:dyDescent="0.25">
      <c r="D2655" s="20"/>
    </row>
    <row r="2656" spans="4:4" hidden="1" x14ac:dyDescent="0.25">
      <c r="D2656" s="20"/>
    </row>
    <row r="2657" spans="4:4" hidden="1" x14ac:dyDescent="0.25">
      <c r="D2657" s="20"/>
    </row>
    <row r="2658" spans="4:4" hidden="1" x14ac:dyDescent="0.25">
      <c r="D2658" s="20"/>
    </row>
    <row r="2659" spans="4:4" hidden="1" x14ac:dyDescent="0.25">
      <c r="D2659" s="20"/>
    </row>
    <row r="2660" spans="4:4" hidden="1" x14ac:dyDescent="0.25">
      <c r="D2660" s="20"/>
    </row>
    <row r="2661" spans="4:4" hidden="1" x14ac:dyDescent="0.25">
      <c r="D2661" s="20"/>
    </row>
    <row r="2662" spans="4:4" hidden="1" x14ac:dyDescent="0.25">
      <c r="D2662" s="20"/>
    </row>
    <row r="2663" spans="4:4" hidden="1" x14ac:dyDescent="0.25">
      <c r="D2663" s="20"/>
    </row>
    <row r="2664" spans="4:4" hidden="1" x14ac:dyDescent="0.25">
      <c r="D2664" s="20"/>
    </row>
    <row r="2665" spans="4:4" hidden="1" x14ac:dyDescent="0.25">
      <c r="D2665" s="20"/>
    </row>
    <row r="2666" spans="4:4" hidden="1" x14ac:dyDescent="0.25">
      <c r="D2666" s="20"/>
    </row>
    <row r="2667" spans="4:4" hidden="1" x14ac:dyDescent="0.25">
      <c r="D2667" s="20"/>
    </row>
    <row r="2668" spans="4:4" hidden="1" x14ac:dyDescent="0.25">
      <c r="D2668" s="20"/>
    </row>
    <row r="2669" spans="4:4" hidden="1" x14ac:dyDescent="0.25">
      <c r="D2669" s="20"/>
    </row>
    <row r="2670" spans="4:4" hidden="1" x14ac:dyDescent="0.25">
      <c r="D2670" s="20"/>
    </row>
    <row r="2671" spans="4:4" hidden="1" x14ac:dyDescent="0.25">
      <c r="D2671" s="20"/>
    </row>
    <row r="2672" spans="4:4" hidden="1" x14ac:dyDescent="0.25">
      <c r="D2672" s="20"/>
    </row>
    <row r="2673" spans="4:4" hidden="1" x14ac:dyDescent="0.25">
      <c r="D2673" s="20"/>
    </row>
    <row r="2674" spans="4:4" hidden="1" x14ac:dyDescent="0.25">
      <c r="D2674" s="20"/>
    </row>
    <row r="2675" spans="4:4" hidden="1" x14ac:dyDescent="0.25">
      <c r="D2675" s="20"/>
    </row>
    <row r="2676" spans="4:4" hidden="1" x14ac:dyDescent="0.25">
      <c r="D2676" s="20"/>
    </row>
    <row r="2677" spans="4:4" hidden="1" x14ac:dyDescent="0.25">
      <c r="D2677" s="20"/>
    </row>
    <row r="2678" spans="4:4" hidden="1" x14ac:dyDescent="0.25">
      <c r="D2678" s="20"/>
    </row>
    <row r="2679" spans="4:4" hidden="1" x14ac:dyDescent="0.25">
      <c r="D2679" s="20"/>
    </row>
    <row r="2680" spans="4:4" hidden="1" x14ac:dyDescent="0.25">
      <c r="D2680" s="20"/>
    </row>
    <row r="2681" spans="4:4" hidden="1" x14ac:dyDescent="0.25">
      <c r="D2681" s="20"/>
    </row>
    <row r="2682" spans="4:4" hidden="1" x14ac:dyDescent="0.25">
      <c r="D2682" s="20"/>
    </row>
    <row r="2683" spans="4:4" hidden="1" x14ac:dyDescent="0.25">
      <c r="D2683" s="20"/>
    </row>
    <row r="2684" spans="4:4" hidden="1" x14ac:dyDescent="0.25">
      <c r="D2684" s="20"/>
    </row>
    <row r="2685" spans="4:4" hidden="1" x14ac:dyDescent="0.25">
      <c r="D2685" s="20"/>
    </row>
    <row r="2686" spans="4:4" hidden="1" x14ac:dyDescent="0.25">
      <c r="D2686" s="20"/>
    </row>
    <row r="2687" spans="4:4" hidden="1" x14ac:dyDescent="0.25">
      <c r="D2687" s="20"/>
    </row>
    <row r="2688" spans="4:4" hidden="1" x14ac:dyDescent="0.25">
      <c r="D2688" s="20"/>
    </row>
    <row r="2689" spans="4:4" hidden="1" x14ac:dyDescent="0.25">
      <c r="D2689" s="20"/>
    </row>
    <row r="2690" spans="4:4" hidden="1" x14ac:dyDescent="0.25">
      <c r="D2690" s="20"/>
    </row>
    <row r="2691" spans="4:4" hidden="1" x14ac:dyDescent="0.25">
      <c r="D2691" s="20"/>
    </row>
    <row r="2692" spans="4:4" hidden="1" x14ac:dyDescent="0.25">
      <c r="D2692" s="20"/>
    </row>
    <row r="2693" spans="4:4" hidden="1" x14ac:dyDescent="0.25">
      <c r="D2693" s="20"/>
    </row>
    <row r="2694" spans="4:4" hidden="1" x14ac:dyDescent="0.25">
      <c r="D2694" s="20"/>
    </row>
    <row r="2695" spans="4:4" hidden="1" x14ac:dyDescent="0.25">
      <c r="D2695" s="20"/>
    </row>
    <row r="2696" spans="4:4" hidden="1" x14ac:dyDescent="0.25">
      <c r="D2696" s="20"/>
    </row>
    <row r="2697" spans="4:4" hidden="1" x14ac:dyDescent="0.25">
      <c r="D2697" s="20"/>
    </row>
    <row r="2698" spans="4:4" hidden="1" x14ac:dyDescent="0.25">
      <c r="D2698" s="20"/>
    </row>
    <row r="2699" spans="4:4" hidden="1" x14ac:dyDescent="0.25">
      <c r="D2699" s="20"/>
    </row>
    <row r="2700" spans="4:4" hidden="1" x14ac:dyDescent="0.25">
      <c r="D2700" s="20"/>
    </row>
    <row r="2701" spans="4:4" hidden="1" x14ac:dyDescent="0.25">
      <c r="D2701" s="20"/>
    </row>
    <row r="2702" spans="4:4" hidden="1" x14ac:dyDescent="0.25">
      <c r="D2702" s="20"/>
    </row>
    <row r="2703" spans="4:4" hidden="1" x14ac:dyDescent="0.25">
      <c r="D2703" s="20"/>
    </row>
    <row r="2704" spans="4:4" hidden="1" x14ac:dyDescent="0.25">
      <c r="D2704" s="20"/>
    </row>
    <row r="2705" spans="4:4" hidden="1" x14ac:dyDescent="0.25">
      <c r="D2705" s="20"/>
    </row>
    <row r="2706" spans="4:4" hidden="1" x14ac:dyDescent="0.25">
      <c r="D2706" s="20"/>
    </row>
    <row r="2707" spans="4:4" hidden="1" x14ac:dyDescent="0.25">
      <c r="D2707" s="20"/>
    </row>
    <row r="2708" spans="4:4" hidden="1" x14ac:dyDescent="0.25">
      <c r="D2708" s="20"/>
    </row>
    <row r="2709" spans="4:4" hidden="1" x14ac:dyDescent="0.25">
      <c r="D2709" s="20"/>
    </row>
    <row r="2710" spans="4:4" hidden="1" x14ac:dyDescent="0.25">
      <c r="D2710" s="20"/>
    </row>
    <row r="2711" spans="4:4" hidden="1" x14ac:dyDescent="0.25">
      <c r="D2711" s="20"/>
    </row>
    <row r="2712" spans="4:4" hidden="1" x14ac:dyDescent="0.25">
      <c r="D2712" s="20"/>
    </row>
    <row r="2713" spans="4:4" hidden="1" x14ac:dyDescent="0.25">
      <c r="D2713" s="20"/>
    </row>
    <row r="2714" spans="4:4" hidden="1" x14ac:dyDescent="0.25">
      <c r="D2714" s="20"/>
    </row>
    <row r="2715" spans="4:4" hidden="1" x14ac:dyDescent="0.25">
      <c r="D2715" s="20"/>
    </row>
    <row r="2716" spans="4:4" hidden="1" x14ac:dyDescent="0.25">
      <c r="D2716" s="20"/>
    </row>
    <row r="2717" spans="4:4" hidden="1" x14ac:dyDescent="0.25">
      <c r="D2717" s="20"/>
    </row>
    <row r="2718" spans="4:4" hidden="1" x14ac:dyDescent="0.25">
      <c r="D2718" s="20"/>
    </row>
    <row r="2719" spans="4:4" hidden="1" x14ac:dyDescent="0.25">
      <c r="D2719" s="20"/>
    </row>
    <row r="2720" spans="4:4" hidden="1" x14ac:dyDescent="0.25">
      <c r="D2720" s="20"/>
    </row>
    <row r="2721" spans="4:4" hidden="1" x14ac:dyDescent="0.25">
      <c r="D2721" s="20"/>
    </row>
    <row r="2722" spans="4:4" hidden="1" x14ac:dyDescent="0.25">
      <c r="D2722" s="20"/>
    </row>
    <row r="2723" spans="4:4" hidden="1" x14ac:dyDescent="0.25">
      <c r="D2723" s="20"/>
    </row>
    <row r="2724" spans="4:4" hidden="1" x14ac:dyDescent="0.25">
      <c r="D2724" s="20"/>
    </row>
    <row r="2725" spans="4:4" hidden="1" x14ac:dyDescent="0.25">
      <c r="D2725" s="20"/>
    </row>
    <row r="2726" spans="4:4" hidden="1" x14ac:dyDescent="0.25">
      <c r="D2726" s="20"/>
    </row>
    <row r="2727" spans="4:4" hidden="1" x14ac:dyDescent="0.25">
      <c r="D2727" s="20"/>
    </row>
    <row r="2728" spans="4:4" hidden="1" x14ac:dyDescent="0.25">
      <c r="D2728" s="20"/>
    </row>
    <row r="2729" spans="4:4" hidden="1" x14ac:dyDescent="0.25">
      <c r="D2729" s="20"/>
    </row>
    <row r="2730" spans="4:4" hidden="1" x14ac:dyDescent="0.25">
      <c r="D2730" s="20"/>
    </row>
    <row r="2731" spans="4:4" hidden="1" x14ac:dyDescent="0.25">
      <c r="D2731" s="20"/>
    </row>
    <row r="2732" spans="4:4" hidden="1" x14ac:dyDescent="0.25">
      <c r="D2732" s="20"/>
    </row>
    <row r="2733" spans="4:4" hidden="1" x14ac:dyDescent="0.25">
      <c r="D2733" s="20"/>
    </row>
    <row r="2734" spans="4:4" hidden="1" x14ac:dyDescent="0.25">
      <c r="D2734" s="20"/>
    </row>
    <row r="2735" spans="4:4" hidden="1" x14ac:dyDescent="0.25">
      <c r="D2735" s="20"/>
    </row>
    <row r="2736" spans="4:4" hidden="1" x14ac:dyDescent="0.25">
      <c r="D2736" s="20"/>
    </row>
    <row r="2737" spans="4:4" hidden="1" x14ac:dyDescent="0.25">
      <c r="D2737" s="20"/>
    </row>
    <row r="2738" spans="4:4" hidden="1" x14ac:dyDescent="0.25">
      <c r="D2738" s="20"/>
    </row>
    <row r="2739" spans="4:4" hidden="1" x14ac:dyDescent="0.25">
      <c r="D2739" s="20"/>
    </row>
    <row r="2740" spans="4:4" hidden="1" x14ac:dyDescent="0.25">
      <c r="D2740" s="20"/>
    </row>
    <row r="2741" spans="4:4" hidden="1" x14ac:dyDescent="0.25">
      <c r="D2741" s="20"/>
    </row>
    <row r="2742" spans="4:4" hidden="1" x14ac:dyDescent="0.25">
      <c r="D2742" s="20"/>
    </row>
    <row r="2743" spans="4:4" hidden="1" x14ac:dyDescent="0.25">
      <c r="D2743" s="20"/>
    </row>
    <row r="2744" spans="4:4" hidden="1" x14ac:dyDescent="0.25">
      <c r="D2744" s="20"/>
    </row>
    <row r="2745" spans="4:4" hidden="1" x14ac:dyDescent="0.25">
      <c r="D2745" s="20"/>
    </row>
    <row r="2746" spans="4:4" hidden="1" x14ac:dyDescent="0.25">
      <c r="D2746" s="20"/>
    </row>
    <row r="2747" spans="4:4" hidden="1" x14ac:dyDescent="0.25">
      <c r="D2747" s="20"/>
    </row>
    <row r="2748" spans="4:4" hidden="1" x14ac:dyDescent="0.25">
      <c r="D2748" s="20"/>
    </row>
    <row r="2749" spans="4:4" hidden="1" x14ac:dyDescent="0.25">
      <c r="D2749" s="20"/>
    </row>
    <row r="2750" spans="4:4" hidden="1" x14ac:dyDescent="0.25">
      <c r="D2750" s="20"/>
    </row>
    <row r="2751" spans="4:4" hidden="1" x14ac:dyDescent="0.25">
      <c r="D2751" s="20"/>
    </row>
    <row r="2752" spans="4:4" hidden="1" x14ac:dyDescent="0.25">
      <c r="D2752" s="20"/>
    </row>
    <row r="2753" spans="4:4" hidden="1" x14ac:dyDescent="0.25">
      <c r="D2753" s="20"/>
    </row>
    <row r="2754" spans="4:4" hidden="1" x14ac:dyDescent="0.25">
      <c r="D2754" s="20"/>
    </row>
    <row r="2755" spans="4:4" hidden="1" x14ac:dyDescent="0.25">
      <c r="D2755" s="20"/>
    </row>
    <row r="2756" spans="4:4" hidden="1" x14ac:dyDescent="0.25">
      <c r="D2756" s="20"/>
    </row>
    <row r="2757" spans="4:4" hidden="1" x14ac:dyDescent="0.25">
      <c r="D2757" s="20"/>
    </row>
    <row r="2758" spans="4:4" hidden="1" x14ac:dyDescent="0.25">
      <c r="D2758" s="20"/>
    </row>
    <row r="2759" spans="4:4" hidden="1" x14ac:dyDescent="0.25">
      <c r="D2759" s="20"/>
    </row>
    <row r="2760" spans="4:4" hidden="1" x14ac:dyDescent="0.25">
      <c r="D2760" s="20"/>
    </row>
    <row r="2761" spans="4:4" hidden="1" x14ac:dyDescent="0.25">
      <c r="D2761" s="20"/>
    </row>
    <row r="2762" spans="4:4" hidden="1" x14ac:dyDescent="0.25">
      <c r="D2762" s="20"/>
    </row>
    <row r="2763" spans="4:4" hidden="1" x14ac:dyDescent="0.25">
      <c r="D2763" s="20"/>
    </row>
    <row r="2764" spans="4:4" hidden="1" x14ac:dyDescent="0.25">
      <c r="D2764" s="20"/>
    </row>
    <row r="2765" spans="4:4" hidden="1" x14ac:dyDescent="0.25">
      <c r="D2765" s="20"/>
    </row>
    <row r="2766" spans="4:4" hidden="1" x14ac:dyDescent="0.25">
      <c r="D2766" s="20"/>
    </row>
    <row r="2767" spans="4:4" hidden="1" x14ac:dyDescent="0.25">
      <c r="D2767" s="20"/>
    </row>
    <row r="2768" spans="4:4" hidden="1" x14ac:dyDescent="0.25">
      <c r="D2768" s="20"/>
    </row>
    <row r="2769" spans="4:4" hidden="1" x14ac:dyDescent="0.25">
      <c r="D2769" s="20"/>
    </row>
    <row r="2770" spans="4:4" hidden="1" x14ac:dyDescent="0.25">
      <c r="D2770" s="20"/>
    </row>
    <row r="2771" spans="4:4" hidden="1" x14ac:dyDescent="0.25">
      <c r="D2771" s="20"/>
    </row>
    <row r="2772" spans="4:4" hidden="1" x14ac:dyDescent="0.25">
      <c r="D2772" s="20"/>
    </row>
    <row r="2773" spans="4:4" hidden="1" x14ac:dyDescent="0.25">
      <c r="D2773" s="20"/>
    </row>
    <row r="2774" spans="4:4" hidden="1" x14ac:dyDescent="0.25">
      <c r="D2774" s="20"/>
    </row>
    <row r="2775" spans="4:4" hidden="1" x14ac:dyDescent="0.25">
      <c r="D2775" s="20"/>
    </row>
    <row r="2776" spans="4:4" hidden="1" x14ac:dyDescent="0.25">
      <c r="D2776" s="20"/>
    </row>
    <row r="2777" spans="4:4" hidden="1" x14ac:dyDescent="0.25">
      <c r="D2777" s="20"/>
    </row>
    <row r="2778" spans="4:4" hidden="1" x14ac:dyDescent="0.25">
      <c r="D2778" s="20"/>
    </row>
    <row r="2779" spans="4:4" hidden="1" x14ac:dyDescent="0.25">
      <c r="D2779" s="20"/>
    </row>
    <row r="2780" spans="4:4" hidden="1" x14ac:dyDescent="0.25">
      <c r="D2780" s="20"/>
    </row>
    <row r="2781" spans="4:4" hidden="1" x14ac:dyDescent="0.25">
      <c r="D2781" s="20"/>
    </row>
    <row r="2782" spans="4:4" hidden="1" x14ac:dyDescent="0.25">
      <c r="D2782" s="20"/>
    </row>
    <row r="2783" spans="4:4" hidden="1" x14ac:dyDescent="0.25">
      <c r="D2783" s="20"/>
    </row>
    <row r="2784" spans="4:4" hidden="1" x14ac:dyDescent="0.25">
      <c r="D2784" s="20"/>
    </row>
    <row r="2785" spans="4:4" hidden="1" x14ac:dyDescent="0.25">
      <c r="D2785" s="20"/>
    </row>
    <row r="2786" spans="4:4" hidden="1" x14ac:dyDescent="0.25">
      <c r="D2786" s="20"/>
    </row>
    <row r="2787" spans="4:4" hidden="1" x14ac:dyDescent="0.25">
      <c r="D2787" s="20"/>
    </row>
    <row r="2788" spans="4:4" hidden="1" x14ac:dyDescent="0.25">
      <c r="D2788" s="20"/>
    </row>
    <row r="2789" spans="4:4" hidden="1" x14ac:dyDescent="0.25">
      <c r="D2789" s="20"/>
    </row>
    <row r="2790" spans="4:4" hidden="1" x14ac:dyDescent="0.25">
      <c r="D2790" s="20"/>
    </row>
    <row r="2791" spans="4:4" hidden="1" x14ac:dyDescent="0.25">
      <c r="D2791" s="20"/>
    </row>
    <row r="2792" spans="4:4" hidden="1" x14ac:dyDescent="0.25">
      <c r="D2792" s="20"/>
    </row>
    <row r="2793" spans="4:4" hidden="1" x14ac:dyDescent="0.25">
      <c r="D2793" s="20"/>
    </row>
    <row r="2794" spans="4:4" hidden="1" x14ac:dyDescent="0.25">
      <c r="D2794" s="20"/>
    </row>
    <row r="2795" spans="4:4" hidden="1" x14ac:dyDescent="0.25">
      <c r="D2795" s="20"/>
    </row>
    <row r="2796" spans="4:4" hidden="1" x14ac:dyDescent="0.25">
      <c r="D2796" s="20"/>
    </row>
    <row r="2797" spans="4:4" hidden="1" x14ac:dyDescent="0.25">
      <c r="D2797" s="20"/>
    </row>
    <row r="2798" spans="4:4" hidden="1" x14ac:dyDescent="0.25">
      <c r="D2798" s="20"/>
    </row>
    <row r="2799" spans="4:4" hidden="1" x14ac:dyDescent="0.25">
      <c r="D2799" s="20"/>
    </row>
    <row r="2800" spans="4:4" hidden="1" x14ac:dyDescent="0.25">
      <c r="D2800" s="20"/>
    </row>
    <row r="2801" spans="4:4" hidden="1" x14ac:dyDescent="0.25">
      <c r="D2801" s="20"/>
    </row>
    <row r="2802" spans="4:4" hidden="1" x14ac:dyDescent="0.25">
      <c r="D2802" s="20"/>
    </row>
    <row r="2803" spans="4:4" hidden="1" x14ac:dyDescent="0.25">
      <c r="D2803" s="20"/>
    </row>
    <row r="2804" spans="4:4" hidden="1" x14ac:dyDescent="0.25">
      <c r="D2804" s="20"/>
    </row>
    <row r="2805" spans="4:4" hidden="1" x14ac:dyDescent="0.25">
      <c r="D2805" s="20"/>
    </row>
    <row r="2806" spans="4:4" hidden="1" x14ac:dyDescent="0.25">
      <c r="D2806" s="20"/>
    </row>
    <row r="2807" spans="4:4" hidden="1" x14ac:dyDescent="0.25">
      <c r="D2807" s="20"/>
    </row>
    <row r="2808" spans="4:4" hidden="1" x14ac:dyDescent="0.25">
      <c r="D2808" s="20"/>
    </row>
    <row r="2809" spans="4:4" hidden="1" x14ac:dyDescent="0.25">
      <c r="D2809" s="20"/>
    </row>
    <row r="2810" spans="4:4" hidden="1" x14ac:dyDescent="0.25">
      <c r="D2810" s="20"/>
    </row>
    <row r="2811" spans="4:4" hidden="1" x14ac:dyDescent="0.25">
      <c r="D2811" s="20"/>
    </row>
    <row r="2812" spans="4:4" hidden="1" x14ac:dyDescent="0.25">
      <c r="D2812" s="20"/>
    </row>
    <row r="2813" spans="4:4" hidden="1" x14ac:dyDescent="0.25">
      <c r="D2813" s="20"/>
    </row>
    <row r="2814" spans="4:4" hidden="1" x14ac:dyDescent="0.25">
      <c r="D2814" s="20"/>
    </row>
    <row r="2815" spans="4:4" hidden="1" x14ac:dyDescent="0.25">
      <c r="D2815" s="20"/>
    </row>
    <row r="2816" spans="4:4" hidden="1" x14ac:dyDescent="0.25">
      <c r="D2816" s="20"/>
    </row>
    <row r="2817" spans="4:4" hidden="1" x14ac:dyDescent="0.25">
      <c r="D2817" s="20"/>
    </row>
    <row r="2818" spans="4:4" hidden="1" x14ac:dyDescent="0.25">
      <c r="D2818" s="20"/>
    </row>
    <row r="2819" spans="4:4" hidden="1" x14ac:dyDescent="0.25">
      <c r="D2819" s="20"/>
    </row>
    <row r="2820" spans="4:4" hidden="1" x14ac:dyDescent="0.25">
      <c r="D2820" s="20"/>
    </row>
    <row r="2821" spans="4:4" hidden="1" x14ac:dyDescent="0.25">
      <c r="D2821" s="20"/>
    </row>
    <row r="2822" spans="4:4" hidden="1" x14ac:dyDescent="0.25">
      <c r="D2822" s="20"/>
    </row>
    <row r="2823" spans="4:4" hidden="1" x14ac:dyDescent="0.25">
      <c r="D2823" s="20"/>
    </row>
    <row r="2824" spans="4:4" hidden="1" x14ac:dyDescent="0.25">
      <c r="D2824" s="20"/>
    </row>
    <row r="2825" spans="4:4" hidden="1" x14ac:dyDescent="0.25">
      <c r="D2825" s="20"/>
    </row>
    <row r="2826" spans="4:4" hidden="1" x14ac:dyDescent="0.25">
      <c r="D2826" s="20"/>
    </row>
    <row r="2827" spans="4:4" hidden="1" x14ac:dyDescent="0.25">
      <c r="D2827" s="20"/>
    </row>
    <row r="2828" spans="4:4" hidden="1" x14ac:dyDescent="0.25">
      <c r="D2828" s="20"/>
    </row>
    <row r="2829" spans="4:4" hidden="1" x14ac:dyDescent="0.25">
      <c r="D2829" s="20"/>
    </row>
    <row r="2830" spans="4:4" hidden="1" x14ac:dyDescent="0.25">
      <c r="D2830" s="20"/>
    </row>
    <row r="2831" spans="4:4" hidden="1" x14ac:dyDescent="0.25">
      <c r="D2831" s="20"/>
    </row>
    <row r="2832" spans="4:4" hidden="1" x14ac:dyDescent="0.25">
      <c r="D2832" s="20"/>
    </row>
    <row r="2833" spans="4:4" hidden="1" x14ac:dyDescent="0.25">
      <c r="D2833" s="20"/>
    </row>
    <row r="2834" spans="4:4" hidden="1" x14ac:dyDescent="0.25">
      <c r="D2834" s="20"/>
    </row>
    <row r="2835" spans="4:4" hidden="1" x14ac:dyDescent="0.25">
      <c r="D2835" s="20"/>
    </row>
    <row r="2836" spans="4:4" hidden="1" x14ac:dyDescent="0.25">
      <c r="D2836" s="20"/>
    </row>
    <row r="2837" spans="4:4" hidden="1" x14ac:dyDescent="0.25">
      <c r="D2837" s="20"/>
    </row>
    <row r="2838" spans="4:4" hidden="1" x14ac:dyDescent="0.25">
      <c r="D2838" s="20"/>
    </row>
    <row r="2839" spans="4:4" hidden="1" x14ac:dyDescent="0.25">
      <c r="D2839" s="20"/>
    </row>
    <row r="2840" spans="4:4" hidden="1" x14ac:dyDescent="0.25">
      <c r="D2840" s="20"/>
    </row>
    <row r="2841" spans="4:4" hidden="1" x14ac:dyDescent="0.25">
      <c r="D2841" s="20"/>
    </row>
    <row r="2842" spans="4:4" hidden="1" x14ac:dyDescent="0.25">
      <c r="D2842" s="20"/>
    </row>
    <row r="2843" spans="4:4" hidden="1" x14ac:dyDescent="0.25">
      <c r="D2843" s="20"/>
    </row>
    <row r="2844" spans="4:4" hidden="1" x14ac:dyDescent="0.25">
      <c r="D2844" s="20"/>
    </row>
    <row r="2845" spans="4:4" hidden="1" x14ac:dyDescent="0.25">
      <c r="D2845" s="20"/>
    </row>
    <row r="2846" spans="4:4" hidden="1" x14ac:dyDescent="0.25">
      <c r="D2846" s="20"/>
    </row>
    <row r="2847" spans="4:4" hidden="1" x14ac:dyDescent="0.25">
      <c r="D2847" s="20"/>
    </row>
    <row r="2848" spans="4:4" hidden="1" x14ac:dyDescent="0.25">
      <c r="D2848" s="20"/>
    </row>
    <row r="2849" spans="4:4" hidden="1" x14ac:dyDescent="0.25">
      <c r="D2849" s="20"/>
    </row>
    <row r="2850" spans="4:4" hidden="1" x14ac:dyDescent="0.25">
      <c r="D2850" s="20"/>
    </row>
    <row r="2851" spans="4:4" hidden="1" x14ac:dyDescent="0.25">
      <c r="D2851" s="20"/>
    </row>
    <row r="2852" spans="4:4" hidden="1" x14ac:dyDescent="0.25">
      <c r="D2852" s="20"/>
    </row>
    <row r="2853" spans="4:4" hidden="1" x14ac:dyDescent="0.25">
      <c r="D2853" s="20"/>
    </row>
    <row r="2854" spans="4:4" hidden="1" x14ac:dyDescent="0.25">
      <c r="D2854" s="20"/>
    </row>
    <row r="2855" spans="4:4" hidden="1" x14ac:dyDescent="0.25">
      <c r="D2855" s="20"/>
    </row>
    <row r="2856" spans="4:4" hidden="1" x14ac:dyDescent="0.25">
      <c r="D2856" s="20"/>
    </row>
    <row r="2857" spans="4:4" hidden="1" x14ac:dyDescent="0.25">
      <c r="D2857" s="20"/>
    </row>
    <row r="2858" spans="4:4" hidden="1" x14ac:dyDescent="0.25">
      <c r="D2858" s="20"/>
    </row>
    <row r="2859" spans="4:4" hidden="1" x14ac:dyDescent="0.25">
      <c r="D2859" s="20"/>
    </row>
    <row r="2860" spans="4:4" hidden="1" x14ac:dyDescent="0.25">
      <c r="D2860" s="20"/>
    </row>
    <row r="2861" spans="4:4" hidden="1" x14ac:dyDescent="0.25">
      <c r="D2861" s="20"/>
    </row>
    <row r="2862" spans="4:4" hidden="1" x14ac:dyDescent="0.25">
      <c r="D2862" s="20"/>
    </row>
    <row r="2863" spans="4:4" hidden="1" x14ac:dyDescent="0.25">
      <c r="D2863" s="20"/>
    </row>
    <row r="2864" spans="4:4" hidden="1" x14ac:dyDescent="0.25">
      <c r="D2864" s="20"/>
    </row>
    <row r="2865" spans="4:4" hidden="1" x14ac:dyDescent="0.25">
      <c r="D2865" s="20"/>
    </row>
    <row r="2866" spans="4:4" hidden="1" x14ac:dyDescent="0.25">
      <c r="D2866" s="20"/>
    </row>
    <row r="2867" spans="4:4" hidden="1" x14ac:dyDescent="0.25">
      <c r="D2867" s="20"/>
    </row>
    <row r="2868" spans="4:4" hidden="1" x14ac:dyDescent="0.25">
      <c r="D2868" s="20"/>
    </row>
    <row r="2869" spans="4:4" hidden="1" x14ac:dyDescent="0.25">
      <c r="D2869" s="20"/>
    </row>
    <row r="2870" spans="4:4" hidden="1" x14ac:dyDescent="0.25">
      <c r="D2870" s="20"/>
    </row>
    <row r="2871" spans="4:4" hidden="1" x14ac:dyDescent="0.25">
      <c r="D2871" s="20"/>
    </row>
    <row r="2872" spans="4:4" hidden="1" x14ac:dyDescent="0.25">
      <c r="D2872" s="20"/>
    </row>
    <row r="2873" spans="4:4" hidden="1" x14ac:dyDescent="0.25">
      <c r="D2873" s="20"/>
    </row>
    <row r="2874" spans="4:4" hidden="1" x14ac:dyDescent="0.25">
      <c r="D2874" s="20"/>
    </row>
    <row r="2875" spans="4:4" hidden="1" x14ac:dyDescent="0.25">
      <c r="D2875" s="20"/>
    </row>
    <row r="2876" spans="4:4" hidden="1" x14ac:dyDescent="0.25">
      <c r="D2876" s="20"/>
    </row>
    <row r="2877" spans="4:4" hidden="1" x14ac:dyDescent="0.25">
      <c r="D2877" s="20"/>
    </row>
    <row r="2878" spans="4:4" hidden="1" x14ac:dyDescent="0.25">
      <c r="D2878" s="20"/>
    </row>
    <row r="2879" spans="4:4" hidden="1" x14ac:dyDescent="0.25">
      <c r="D2879" s="20"/>
    </row>
    <row r="2880" spans="4:4" hidden="1" x14ac:dyDescent="0.25">
      <c r="D2880" s="20"/>
    </row>
    <row r="2881" spans="4:4" hidden="1" x14ac:dyDescent="0.25">
      <c r="D2881" s="20"/>
    </row>
    <row r="2882" spans="4:4" hidden="1" x14ac:dyDescent="0.25">
      <c r="D2882" s="20"/>
    </row>
    <row r="2883" spans="4:4" hidden="1" x14ac:dyDescent="0.25">
      <c r="D2883" s="20"/>
    </row>
    <row r="2884" spans="4:4" hidden="1" x14ac:dyDescent="0.25">
      <c r="D2884" s="20"/>
    </row>
    <row r="2885" spans="4:4" hidden="1" x14ac:dyDescent="0.25">
      <c r="D2885" s="20"/>
    </row>
    <row r="2886" spans="4:4" hidden="1" x14ac:dyDescent="0.25">
      <c r="D2886" s="20"/>
    </row>
    <row r="2887" spans="4:4" hidden="1" x14ac:dyDescent="0.25">
      <c r="D2887" s="20"/>
    </row>
    <row r="2888" spans="4:4" hidden="1" x14ac:dyDescent="0.25">
      <c r="D2888" s="20"/>
    </row>
    <row r="2889" spans="4:4" hidden="1" x14ac:dyDescent="0.25">
      <c r="D2889" s="20"/>
    </row>
    <row r="2890" spans="4:4" hidden="1" x14ac:dyDescent="0.25">
      <c r="D2890" s="20"/>
    </row>
    <row r="2891" spans="4:4" hidden="1" x14ac:dyDescent="0.25">
      <c r="D2891" s="20"/>
    </row>
    <row r="2892" spans="4:4" hidden="1" x14ac:dyDescent="0.25">
      <c r="D2892" s="20"/>
    </row>
    <row r="2893" spans="4:4" hidden="1" x14ac:dyDescent="0.25">
      <c r="D2893" s="20"/>
    </row>
    <row r="2894" spans="4:4" hidden="1" x14ac:dyDescent="0.25">
      <c r="D2894" s="20"/>
    </row>
    <row r="2895" spans="4:4" hidden="1" x14ac:dyDescent="0.25">
      <c r="D2895" s="20"/>
    </row>
    <row r="2896" spans="4:4" hidden="1" x14ac:dyDescent="0.25">
      <c r="D2896" s="20"/>
    </row>
    <row r="2897" spans="4:4" hidden="1" x14ac:dyDescent="0.25">
      <c r="D2897" s="20"/>
    </row>
    <row r="2898" spans="4:4" hidden="1" x14ac:dyDescent="0.25">
      <c r="D2898" s="20"/>
    </row>
    <row r="2899" spans="4:4" hidden="1" x14ac:dyDescent="0.25">
      <c r="D2899" s="20"/>
    </row>
    <row r="2900" spans="4:4" hidden="1" x14ac:dyDescent="0.25">
      <c r="D2900" s="20"/>
    </row>
    <row r="2901" spans="4:4" hidden="1" x14ac:dyDescent="0.25">
      <c r="D2901" s="20"/>
    </row>
    <row r="2902" spans="4:4" hidden="1" x14ac:dyDescent="0.25">
      <c r="D2902" s="20"/>
    </row>
    <row r="2903" spans="4:4" hidden="1" x14ac:dyDescent="0.25">
      <c r="D2903" s="20"/>
    </row>
    <row r="2904" spans="4:4" hidden="1" x14ac:dyDescent="0.25">
      <c r="D2904" s="20"/>
    </row>
    <row r="2905" spans="4:4" hidden="1" x14ac:dyDescent="0.25">
      <c r="D2905" s="20"/>
    </row>
    <row r="2906" spans="4:4" hidden="1" x14ac:dyDescent="0.25">
      <c r="D2906" s="20"/>
    </row>
    <row r="2907" spans="4:4" hidden="1" x14ac:dyDescent="0.25">
      <c r="D2907" s="20"/>
    </row>
    <row r="2908" spans="4:4" hidden="1" x14ac:dyDescent="0.25">
      <c r="D2908" s="20"/>
    </row>
    <row r="2909" spans="4:4" hidden="1" x14ac:dyDescent="0.25">
      <c r="D2909" s="20"/>
    </row>
    <row r="2910" spans="4:4" hidden="1" x14ac:dyDescent="0.25">
      <c r="D2910" s="20"/>
    </row>
    <row r="2911" spans="4:4" hidden="1" x14ac:dyDescent="0.25">
      <c r="D2911" s="20"/>
    </row>
    <row r="2912" spans="4:4" hidden="1" x14ac:dyDescent="0.25">
      <c r="D2912" s="20"/>
    </row>
    <row r="2913" spans="4:4" hidden="1" x14ac:dyDescent="0.25">
      <c r="D2913" s="20"/>
    </row>
    <row r="2914" spans="4:4" hidden="1" x14ac:dyDescent="0.25">
      <c r="D2914" s="20"/>
    </row>
    <row r="2915" spans="4:4" hidden="1" x14ac:dyDescent="0.25">
      <c r="D2915" s="20"/>
    </row>
    <row r="2916" spans="4:4" hidden="1" x14ac:dyDescent="0.25">
      <c r="D2916" s="20"/>
    </row>
    <row r="2917" spans="4:4" hidden="1" x14ac:dyDescent="0.25">
      <c r="D2917" s="20"/>
    </row>
    <row r="2918" spans="4:4" hidden="1" x14ac:dyDescent="0.25">
      <c r="D2918" s="20"/>
    </row>
    <row r="2919" spans="4:4" hidden="1" x14ac:dyDescent="0.25">
      <c r="D2919" s="20"/>
    </row>
    <row r="2920" spans="4:4" hidden="1" x14ac:dyDescent="0.25">
      <c r="D2920" s="20"/>
    </row>
    <row r="2921" spans="4:4" hidden="1" x14ac:dyDescent="0.25">
      <c r="D2921" s="20"/>
    </row>
    <row r="2922" spans="4:4" hidden="1" x14ac:dyDescent="0.25">
      <c r="D2922" s="20"/>
    </row>
    <row r="2923" spans="4:4" hidden="1" x14ac:dyDescent="0.25">
      <c r="D2923" s="20"/>
    </row>
    <row r="2924" spans="4:4" hidden="1" x14ac:dyDescent="0.25">
      <c r="D2924" s="20"/>
    </row>
    <row r="2925" spans="4:4" hidden="1" x14ac:dyDescent="0.25">
      <c r="D2925" s="20"/>
    </row>
    <row r="2926" spans="4:4" hidden="1" x14ac:dyDescent="0.25">
      <c r="D2926" s="20"/>
    </row>
    <row r="2927" spans="4:4" hidden="1" x14ac:dyDescent="0.25">
      <c r="D2927" s="20"/>
    </row>
    <row r="2928" spans="4:4" hidden="1" x14ac:dyDescent="0.25">
      <c r="D2928" s="20"/>
    </row>
    <row r="2929" spans="4:4" hidden="1" x14ac:dyDescent="0.25">
      <c r="D2929" s="20"/>
    </row>
    <row r="2930" spans="4:4" hidden="1" x14ac:dyDescent="0.25">
      <c r="D2930" s="20"/>
    </row>
    <row r="2931" spans="4:4" hidden="1" x14ac:dyDescent="0.25">
      <c r="D2931" s="20"/>
    </row>
    <row r="2932" spans="4:4" hidden="1" x14ac:dyDescent="0.25">
      <c r="D2932" s="20"/>
    </row>
    <row r="2933" spans="4:4" hidden="1" x14ac:dyDescent="0.25">
      <c r="D2933" s="20"/>
    </row>
    <row r="2934" spans="4:4" hidden="1" x14ac:dyDescent="0.25">
      <c r="D2934" s="20"/>
    </row>
    <row r="2935" spans="4:4" hidden="1" x14ac:dyDescent="0.25">
      <c r="D2935" s="20"/>
    </row>
    <row r="2936" spans="4:4" hidden="1" x14ac:dyDescent="0.25">
      <c r="D2936" s="20"/>
    </row>
    <row r="2937" spans="4:4" hidden="1" x14ac:dyDescent="0.25">
      <c r="D2937" s="20"/>
    </row>
    <row r="2938" spans="4:4" hidden="1" x14ac:dyDescent="0.25">
      <c r="D2938" s="20"/>
    </row>
    <row r="2939" spans="4:4" hidden="1" x14ac:dyDescent="0.25">
      <c r="D2939" s="20"/>
    </row>
    <row r="2940" spans="4:4" hidden="1" x14ac:dyDescent="0.25">
      <c r="D2940" s="20"/>
    </row>
    <row r="2941" spans="4:4" hidden="1" x14ac:dyDescent="0.25">
      <c r="D2941" s="20"/>
    </row>
    <row r="2942" spans="4:4" hidden="1" x14ac:dyDescent="0.25">
      <c r="D2942" s="20"/>
    </row>
    <row r="2943" spans="4:4" hidden="1" x14ac:dyDescent="0.25">
      <c r="D2943" s="20"/>
    </row>
    <row r="2944" spans="4:4" hidden="1" x14ac:dyDescent="0.25">
      <c r="D2944" s="20"/>
    </row>
    <row r="2945" spans="4:4" hidden="1" x14ac:dyDescent="0.25">
      <c r="D2945" s="20"/>
    </row>
    <row r="2946" spans="4:4" hidden="1" x14ac:dyDescent="0.25">
      <c r="D2946" s="20"/>
    </row>
    <row r="2947" spans="4:4" hidden="1" x14ac:dyDescent="0.25">
      <c r="D2947" s="20"/>
    </row>
    <row r="2948" spans="4:4" hidden="1" x14ac:dyDescent="0.25">
      <c r="D2948" s="20"/>
    </row>
    <row r="2949" spans="4:4" hidden="1" x14ac:dyDescent="0.25">
      <c r="D2949" s="20"/>
    </row>
    <row r="2950" spans="4:4" hidden="1" x14ac:dyDescent="0.25">
      <c r="D2950" s="20"/>
    </row>
    <row r="2951" spans="4:4" hidden="1" x14ac:dyDescent="0.25">
      <c r="D2951" s="20"/>
    </row>
    <row r="2952" spans="4:4" hidden="1" x14ac:dyDescent="0.25">
      <c r="D2952" s="20"/>
    </row>
    <row r="2953" spans="4:4" hidden="1" x14ac:dyDescent="0.25">
      <c r="D2953" s="20"/>
    </row>
    <row r="2954" spans="4:4" hidden="1" x14ac:dyDescent="0.25">
      <c r="D2954" s="20"/>
    </row>
    <row r="2955" spans="4:4" hidden="1" x14ac:dyDescent="0.25">
      <c r="D2955" s="20"/>
    </row>
    <row r="2956" spans="4:4" hidden="1" x14ac:dyDescent="0.25">
      <c r="D2956" s="20"/>
    </row>
    <row r="2957" spans="4:4" hidden="1" x14ac:dyDescent="0.25">
      <c r="D2957" s="20"/>
    </row>
    <row r="2958" spans="4:4" hidden="1" x14ac:dyDescent="0.25">
      <c r="D2958" s="20"/>
    </row>
    <row r="2959" spans="4:4" hidden="1" x14ac:dyDescent="0.25">
      <c r="D2959" s="20"/>
    </row>
    <row r="2960" spans="4:4" hidden="1" x14ac:dyDescent="0.25">
      <c r="D2960" s="20"/>
    </row>
    <row r="2961" spans="4:4" hidden="1" x14ac:dyDescent="0.25">
      <c r="D2961" s="20"/>
    </row>
    <row r="2962" spans="4:4" hidden="1" x14ac:dyDescent="0.25">
      <c r="D2962" s="20"/>
    </row>
    <row r="2963" spans="4:4" hidden="1" x14ac:dyDescent="0.25">
      <c r="D2963" s="20"/>
    </row>
    <row r="2964" spans="4:4" hidden="1" x14ac:dyDescent="0.25">
      <c r="D2964" s="20"/>
    </row>
    <row r="2965" spans="4:4" hidden="1" x14ac:dyDescent="0.25">
      <c r="D2965" s="20"/>
    </row>
    <row r="2966" spans="4:4" hidden="1" x14ac:dyDescent="0.25">
      <c r="D2966" s="20"/>
    </row>
    <row r="2967" spans="4:4" hidden="1" x14ac:dyDescent="0.25">
      <c r="D2967" s="20"/>
    </row>
    <row r="2968" spans="4:4" hidden="1" x14ac:dyDescent="0.25">
      <c r="D2968" s="20"/>
    </row>
    <row r="2969" spans="4:4" hidden="1" x14ac:dyDescent="0.25">
      <c r="D2969" s="20"/>
    </row>
    <row r="2970" spans="4:4" hidden="1" x14ac:dyDescent="0.25">
      <c r="D2970" s="20"/>
    </row>
    <row r="2971" spans="4:4" hidden="1" x14ac:dyDescent="0.25">
      <c r="D2971" s="20"/>
    </row>
    <row r="2972" spans="4:4" hidden="1" x14ac:dyDescent="0.25">
      <c r="D2972" s="20"/>
    </row>
    <row r="2973" spans="4:4" hidden="1" x14ac:dyDescent="0.25">
      <c r="D2973" s="20"/>
    </row>
    <row r="2974" spans="4:4" hidden="1" x14ac:dyDescent="0.25">
      <c r="D2974" s="20"/>
    </row>
    <row r="2975" spans="4:4" hidden="1" x14ac:dyDescent="0.25">
      <c r="D2975" s="20"/>
    </row>
    <row r="2976" spans="4:4" hidden="1" x14ac:dyDescent="0.25">
      <c r="D2976" s="20"/>
    </row>
    <row r="2977" spans="4:4" hidden="1" x14ac:dyDescent="0.25">
      <c r="D2977" s="20"/>
    </row>
    <row r="2978" spans="4:4" hidden="1" x14ac:dyDescent="0.25">
      <c r="D2978" s="20"/>
    </row>
    <row r="2979" spans="4:4" hidden="1" x14ac:dyDescent="0.25">
      <c r="D2979" s="20"/>
    </row>
    <row r="2980" spans="4:4" hidden="1" x14ac:dyDescent="0.25">
      <c r="D2980" s="20"/>
    </row>
    <row r="2981" spans="4:4" hidden="1" x14ac:dyDescent="0.25">
      <c r="D2981" s="20"/>
    </row>
    <row r="2982" spans="4:4" hidden="1" x14ac:dyDescent="0.25">
      <c r="D2982" s="20"/>
    </row>
    <row r="2983" spans="4:4" hidden="1" x14ac:dyDescent="0.25">
      <c r="D2983" s="20"/>
    </row>
    <row r="2984" spans="4:4" hidden="1" x14ac:dyDescent="0.25">
      <c r="D2984" s="20"/>
    </row>
    <row r="2985" spans="4:4" hidden="1" x14ac:dyDescent="0.25">
      <c r="D2985" s="20"/>
    </row>
    <row r="2986" spans="4:4" hidden="1" x14ac:dyDescent="0.25">
      <c r="D2986" s="20"/>
    </row>
    <row r="2987" spans="4:4" hidden="1" x14ac:dyDescent="0.25">
      <c r="D2987" s="20"/>
    </row>
    <row r="2988" spans="4:4" hidden="1" x14ac:dyDescent="0.25">
      <c r="D2988" s="20"/>
    </row>
    <row r="2989" spans="4:4" hidden="1" x14ac:dyDescent="0.25">
      <c r="D2989" s="20"/>
    </row>
    <row r="2990" spans="4:4" hidden="1" x14ac:dyDescent="0.25">
      <c r="D2990" s="20"/>
    </row>
    <row r="2991" spans="4:4" hidden="1" x14ac:dyDescent="0.25">
      <c r="D2991" s="20"/>
    </row>
    <row r="2992" spans="4:4" hidden="1" x14ac:dyDescent="0.25">
      <c r="D2992" s="20"/>
    </row>
    <row r="2993" spans="4:4" hidden="1" x14ac:dyDescent="0.25">
      <c r="D2993" s="20"/>
    </row>
    <row r="2994" spans="4:4" hidden="1" x14ac:dyDescent="0.25">
      <c r="D2994" s="20"/>
    </row>
    <row r="2995" spans="4:4" hidden="1" x14ac:dyDescent="0.25">
      <c r="D2995" s="20"/>
    </row>
    <row r="2996" spans="4:4" hidden="1" x14ac:dyDescent="0.25">
      <c r="D2996" s="20"/>
    </row>
    <row r="2997" spans="4:4" hidden="1" x14ac:dyDescent="0.25">
      <c r="D2997" s="20"/>
    </row>
    <row r="2998" spans="4:4" hidden="1" x14ac:dyDescent="0.25">
      <c r="D2998" s="20"/>
    </row>
    <row r="2999" spans="4:4" hidden="1" x14ac:dyDescent="0.25">
      <c r="D2999" s="20"/>
    </row>
    <row r="3000" spans="4:4" hidden="1" x14ac:dyDescent="0.25">
      <c r="D3000" s="20"/>
    </row>
    <row r="3001" spans="4:4" hidden="1" x14ac:dyDescent="0.25">
      <c r="D3001" s="20"/>
    </row>
    <row r="3002" spans="4:4" hidden="1" x14ac:dyDescent="0.25">
      <c r="D3002" s="20"/>
    </row>
    <row r="3003" spans="4:4" hidden="1" x14ac:dyDescent="0.25">
      <c r="D3003" s="20"/>
    </row>
    <row r="3004" spans="4:4" hidden="1" x14ac:dyDescent="0.25">
      <c r="D3004" s="20"/>
    </row>
    <row r="3005" spans="4:4" hidden="1" x14ac:dyDescent="0.25">
      <c r="D3005" s="20"/>
    </row>
    <row r="3006" spans="4:4" hidden="1" x14ac:dyDescent="0.25">
      <c r="D3006" s="20"/>
    </row>
    <row r="3007" spans="4:4" hidden="1" x14ac:dyDescent="0.25">
      <c r="D3007" s="20"/>
    </row>
    <row r="3008" spans="4:4" hidden="1" x14ac:dyDescent="0.25">
      <c r="D3008" s="20"/>
    </row>
    <row r="3009" spans="4:4" hidden="1" x14ac:dyDescent="0.25">
      <c r="D3009" s="20"/>
    </row>
    <row r="3010" spans="4:4" hidden="1" x14ac:dyDescent="0.25">
      <c r="D3010" s="20"/>
    </row>
    <row r="3011" spans="4:4" hidden="1" x14ac:dyDescent="0.25">
      <c r="D3011" s="20"/>
    </row>
    <row r="3012" spans="4:4" hidden="1" x14ac:dyDescent="0.25">
      <c r="D3012" s="20"/>
    </row>
    <row r="3013" spans="4:4" hidden="1" x14ac:dyDescent="0.25">
      <c r="D3013" s="20"/>
    </row>
    <row r="3014" spans="4:4" hidden="1" x14ac:dyDescent="0.25">
      <c r="D3014" s="20"/>
    </row>
    <row r="3015" spans="4:4" hidden="1" x14ac:dyDescent="0.25">
      <c r="D3015" s="20"/>
    </row>
    <row r="3016" spans="4:4" hidden="1" x14ac:dyDescent="0.25">
      <c r="D3016" s="20"/>
    </row>
    <row r="3017" spans="4:4" hidden="1" x14ac:dyDescent="0.25">
      <c r="D3017" s="20"/>
    </row>
    <row r="3018" spans="4:4" hidden="1" x14ac:dyDescent="0.25">
      <c r="D3018" s="20"/>
    </row>
    <row r="3019" spans="4:4" hidden="1" x14ac:dyDescent="0.25">
      <c r="D3019" s="20"/>
    </row>
    <row r="3020" spans="4:4" hidden="1" x14ac:dyDescent="0.25">
      <c r="D3020" s="20"/>
    </row>
    <row r="3021" spans="4:4" hidden="1" x14ac:dyDescent="0.25">
      <c r="D3021" s="20"/>
    </row>
    <row r="3022" spans="4:4" hidden="1" x14ac:dyDescent="0.25">
      <c r="D3022" s="20"/>
    </row>
    <row r="3023" spans="4:4" hidden="1" x14ac:dyDescent="0.25">
      <c r="D3023" s="20"/>
    </row>
    <row r="3024" spans="4:4" hidden="1" x14ac:dyDescent="0.25">
      <c r="D3024" s="20"/>
    </row>
    <row r="3025" spans="4:4" hidden="1" x14ac:dyDescent="0.25">
      <c r="D3025" s="20"/>
    </row>
    <row r="3026" spans="4:4" hidden="1" x14ac:dyDescent="0.25">
      <c r="D3026" s="20"/>
    </row>
    <row r="3027" spans="4:4" hidden="1" x14ac:dyDescent="0.25">
      <c r="D3027" s="20"/>
    </row>
    <row r="3028" spans="4:4" hidden="1" x14ac:dyDescent="0.25">
      <c r="D3028" s="20"/>
    </row>
    <row r="3029" spans="4:4" hidden="1" x14ac:dyDescent="0.25">
      <c r="D3029" s="20"/>
    </row>
    <row r="3030" spans="4:4" hidden="1" x14ac:dyDescent="0.25">
      <c r="D3030" s="20"/>
    </row>
    <row r="3031" spans="4:4" hidden="1" x14ac:dyDescent="0.25">
      <c r="D3031" s="20"/>
    </row>
    <row r="3032" spans="4:4" hidden="1" x14ac:dyDescent="0.25">
      <c r="D3032" s="20"/>
    </row>
    <row r="3033" spans="4:4" hidden="1" x14ac:dyDescent="0.25">
      <c r="D3033" s="20"/>
    </row>
    <row r="3034" spans="4:4" hidden="1" x14ac:dyDescent="0.25">
      <c r="D3034" s="20"/>
    </row>
    <row r="3035" spans="4:4" hidden="1" x14ac:dyDescent="0.25">
      <c r="D3035" s="20"/>
    </row>
    <row r="3036" spans="4:4" hidden="1" x14ac:dyDescent="0.25">
      <c r="D3036" s="20"/>
    </row>
    <row r="3037" spans="4:4" hidden="1" x14ac:dyDescent="0.25">
      <c r="D3037" s="20"/>
    </row>
    <row r="3038" spans="4:4" hidden="1" x14ac:dyDescent="0.25">
      <c r="D3038" s="20"/>
    </row>
    <row r="3039" spans="4:4" hidden="1" x14ac:dyDescent="0.25">
      <c r="D3039" s="20"/>
    </row>
    <row r="3040" spans="4:4" hidden="1" x14ac:dyDescent="0.25">
      <c r="D3040" s="20"/>
    </row>
    <row r="3041" spans="4:4" hidden="1" x14ac:dyDescent="0.25">
      <c r="D3041" s="20"/>
    </row>
    <row r="3042" spans="4:4" hidden="1" x14ac:dyDescent="0.25">
      <c r="D3042" s="20"/>
    </row>
    <row r="3043" spans="4:4" hidden="1" x14ac:dyDescent="0.25">
      <c r="D3043" s="20"/>
    </row>
    <row r="3044" spans="4:4" hidden="1" x14ac:dyDescent="0.25">
      <c r="D3044" s="20"/>
    </row>
    <row r="3045" spans="4:4" hidden="1" x14ac:dyDescent="0.25">
      <c r="D3045" s="20"/>
    </row>
    <row r="3046" spans="4:4" hidden="1" x14ac:dyDescent="0.25">
      <c r="D3046" s="20"/>
    </row>
    <row r="3047" spans="4:4" hidden="1" x14ac:dyDescent="0.25">
      <c r="D3047" s="20"/>
    </row>
    <row r="3048" spans="4:4" hidden="1" x14ac:dyDescent="0.25">
      <c r="D3048" s="20"/>
    </row>
    <row r="3049" spans="4:4" hidden="1" x14ac:dyDescent="0.25">
      <c r="D3049" s="20"/>
    </row>
    <row r="3050" spans="4:4" hidden="1" x14ac:dyDescent="0.25">
      <c r="D3050" s="20"/>
    </row>
    <row r="3051" spans="4:4" hidden="1" x14ac:dyDescent="0.25">
      <c r="D3051" s="20"/>
    </row>
    <row r="3052" spans="4:4" hidden="1" x14ac:dyDescent="0.25">
      <c r="D3052" s="20"/>
    </row>
    <row r="3053" spans="4:4" hidden="1" x14ac:dyDescent="0.25">
      <c r="D3053" s="20"/>
    </row>
    <row r="3054" spans="4:4" hidden="1" x14ac:dyDescent="0.25">
      <c r="D3054" s="20"/>
    </row>
    <row r="3055" spans="4:4" hidden="1" x14ac:dyDescent="0.25">
      <c r="D3055" s="20"/>
    </row>
    <row r="3056" spans="4:4" hidden="1" x14ac:dyDescent="0.25">
      <c r="D3056" s="20"/>
    </row>
    <row r="3057" spans="4:4" hidden="1" x14ac:dyDescent="0.25">
      <c r="D3057" s="20"/>
    </row>
    <row r="3058" spans="4:4" hidden="1" x14ac:dyDescent="0.25">
      <c r="D3058" s="20"/>
    </row>
    <row r="3059" spans="4:4" hidden="1" x14ac:dyDescent="0.25">
      <c r="D3059" s="20"/>
    </row>
    <row r="3060" spans="4:4" hidden="1" x14ac:dyDescent="0.25">
      <c r="D3060" s="20"/>
    </row>
    <row r="3061" spans="4:4" hidden="1" x14ac:dyDescent="0.25">
      <c r="D3061" s="20"/>
    </row>
    <row r="3062" spans="4:4" hidden="1" x14ac:dyDescent="0.25">
      <c r="D3062" s="20"/>
    </row>
    <row r="3063" spans="4:4" hidden="1" x14ac:dyDescent="0.25">
      <c r="D3063" s="20"/>
    </row>
    <row r="3064" spans="4:4" hidden="1" x14ac:dyDescent="0.25">
      <c r="D3064" s="20"/>
    </row>
    <row r="3065" spans="4:4" hidden="1" x14ac:dyDescent="0.25">
      <c r="D3065" s="20"/>
    </row>
    <row r="3066" spans="4:4" hidden="1" x14ac:dyDescent="0.25">
      <c r="D3066" s="20"/>
    </row>
    <row r="3067" spans="4:4" hidden="1" x14ac:dyDescent="0.25">
      <c r="D3067" s="20"/>
    </row>
    <row r="3068" spans="4:4" hidden="1" x14ac:dyDescent="0.25">
      <c r="D3068" s="20"/>
    </row>
    <row r="3069" spans="4:4" hidden="1" x14ac:dyDescent="0.25">
      <c r="D3069" s="20"/>
    </row>
    <row r="3070" spans="4:4" hidden="1" x14ac:dyDescent="0.25">
      <c r="D3070" s="20"/>
    </row>
    <row r="3071" spans="4:4" hidden="1" x14ac:dyDescent="0.25">
      <c r="D3071" s="20"/>
    </row>
    <row r="3072" spans="4:4" hidden="1" x14ac:dyDescent="0.25">
      <c r="D3072" s="20"/>
    </row>
    <row r="3073" spans="4:4" hidden="1" x14ac:dyDescent="0.25">
      <c r="D3073" s="20"/>
    </row>
    <row r="3074" spans="4:4" hidden="1" x14ac:dyDescent="0.25">
      <c r="D3074" s="20"/>
    </row>
    <row r="3075" spans="4:4" hidden="1" x14ac:dyDescent="0.25">
      <c r="D3075" s="20"/>
    </row>
    <row r="3076" spans="4:4" hidden="1" x14ac:dyDescent="0.25">
      <c r="D3076" s="20"/>
    </row>
    <row r="3077" spans="4:4" hidden="1" x14ac:dyDescent="0.25">
      <c r="D3077" s="20"/>
    </row>
    <row r="3078" spans="4:4" hidden="1" x14ac:dyDescent="0.25">
      <c r="D3078" s="20"/>
    </row>
    <row r="3079" spans="4:4" hidden="1" x14ac:dyDescent="0.25">
      <c r="D3079" s="20"/>
    </row>
    <row r="3080" spans="4:4" hidden="1" x14ac:dyDescent="0.25">
      <c r="D3080" s="20"/>
    </row>
    <row r="3081" spans="4:4" hidden="1" x14ac:dyDescent="0.25">
      <c r="D3081" s="20"/>
    </row>
    <row r="3082" spans="4:4" hidden="1" x14ac:dyDescent="0.25">
      <c r="D3082" s="20"/>
    </row>
    <row r="3083" spans="4:4" hidden="1" x14ac:dyDescent="0.25">
      <c r="D3083" s="20"/>
    </row>
    <row r="3084" spans="4:4" hidden="1" x14ac:dyDescent="0.25">
      <c r="D3084" s="20"/>
    </row>
    <row r="3085" spans="4:4" hidden="1" x14ac:dyDescent="0.25">
      <c r="D3085" s="20"/>
    </row>
    <row r="3086" spans="4:4" hidden="1" x14ac:dyDescent="0.25">
      <c r="D3086" s="20"/>
    </row>
    <row r="3087" spans="4:4" hidden="1" x14ac:dyDescent="0.25">
      <c r="D3087" s="20"/>
    </row>
    <row r="3088" spans="4:4" hidden="1" x14ac:dyDescent="0.25">
      <c r="D3088" s="20"/>
    </row>
    <row r="3089" spans="4:4" hidden="1" x14ac:dyDescent="0.25">
      <c r="D3089" s="20"/>
    </row>
    <row r="3090" spans="4:4" hidden="1" x14ac:dyDescent="0.25">
      <c r="D3090" s="20"/>
    </row>
    <row r="3091" spans="4:4" hidden="1" x14ac:dyDescent="0.25">
      <c r="D3091" s="20"/>
    </row>
    <row r="3092" spans="4:4" hidden="1" x14ac:dyDescent="0.25">
      <c r="D3092" s="20"/>
    </row>
    <row r="3093" spans="4:4" hidden="1" x14ac:dyDescent="0.25">
      <c r="D3093" s="20"/>
    </row>
    <row r="3094" spans="4:4" hidden="1" x14ac:dyDescent="0.25">
      <c r="D3094" s="20"/>
    </row>
    <row r="3095" spans="4:4" hidden="1" x14ac:dyDescent="0.25">
      <c r="D3095" s="20"/>
    </row>
    <row r="3096" spans="4:4" hidden="1" x14ac:dyDescent="0.25">
      <c r="D3096" s="20"/>
    </row>
    <row r="3097" spans="4:4" hidden="1" x14ac:dyDescent="0.25">
      <c r="D3097" s="20"/>
    </row>
    <row r="3098" spans="4:4" hidden="1" x14ac:dyDescent="0.25">
      <c r="D3098" s="20"/>
    </row>
    <row r="3099" spans="4:4" hidden="1" x14ac:dyDescent="0.25">
      <c r="D3099" s="20"/>
    </row>
    <row r="3100" spans="4:4" hidden="1" x14ac:dyDescent="0.25">
      <c r="D3100" s="20"/>
    </row>
    <row r="3101" spans="4:4" hidden="1" x14ac:dyDescent="0.25">
      <c r="D3101" s="20"/>
    </row>
    <row r="3102" spans="4:4" hidden="1" x14ac:dyDescent="0.25">
      <c r="D3102" s="20"/>
    </row>
    <row r="3103" spans="4:4" hidden="1" x14ac:dyDescent="0.25">
      <c r="D3103" s="20"/>
    </row>
    <row r="3104" spans="4:4" hidden="1" x14ac:dyDescent="0.25">
      <c r="D3104" s="20"/>
    </row>
    <row r="3105" spans="4:4" hidden="1" x14ac:dyDescent="0.25">
      <c r="D3105" s="20"/>
    </row>
    <row r="3106" spans="4:4" hidden="1" x14ac:dyDescent="0.25">
      <c r="D3106" s="20"/>
    </row>
    <row r="3107" spans="4:4" hidden="1" x14ac:dyDescent="0.25">
      <c r="D3107" s="20"/>
    </row>
    <row r="3108" spans="4:4" hidden="1" x14ac:dyDescent="0.25">
      <c r="D3108" s="20"/>
    </row>
    <row r="3109" spans="4:4" hidden="1" x14ac:dyDescent="0.25">
      <c r="D3109" s="20"/>
    </row>
    <row r="3110" spans="4:4" hidden="1" x14ac:dyDescent="0.25">
      <c r="D3110" s="20"/>
    </row>
    <row r="3111" spans="4:4" hidden="1" x14ac:dyDescent="0.25">
      <c r="D3111" s="20"/>
    </row>
    <row r="3112" spans="4:4" hidden="1" x14ac:dyDescent="0.25">
      <c r="D3112" s="20"/>
    </row>
    <row r="3113" spans="4:4" hidden="1" x14ac:dyDescent="0.25">
      <c r="D3113" s="20"/>
    </row>
    <row r="3114" spans="4:4" hidden="1" x14ac:dyDescent="0.25">
      <c r="D3114" s="20"/>
    </row>
    <row r="3115" spans="4:4" hidden="1" x14ac:dyDescent="0.25">
      <c r="D3115" s="20"/>
    </row>
    <row r="3116" spans="4:4" hidden="1" x14ac:dyDescent="0.25">
      <c r="D3116" s="20"/>
    </row>
    <row r="3117" spans="4:4" hidden="1" x14ac:dyDescent="0.25">
      <c r="D3117" s="20"/>
    </row>
    <row r="3118" spans="4:4" hidden="1" x14ac:dyDescent="0.25">
      <c r="D3118" s="20"/>
    </row>
    <row r="3119" spans="4:4" hidden="1" x14ac:dyDescent="0.25">
      <c r="D3119" s="20"/>
    </row>
    <row r="3120" spans="4:4" hidden="1" x14ac:dyDescent="0.25">
      <c r="D3120" s="20"/>
    </row>
    <row r="3121" spans="4:4" hidden="1" x14ac:dyDescent="0.25">
      <c r="D3121" s="20"/>
    </row>
    <row r="3122" spans="4:4" hidden="1" x14ac:dyDescent="0.25">
      <c r="D3122" s="20"/>
    </row>
    <row r="3123" spans="4:4" hidden="1" x14ac:dyDescent="0.25">
      <c r="D3123" s="20"/>
    </row>
    <row r="3124" spans="4:4" hidden="1" x14ac:dyDescent="0.25">
      <c r="D3124" s="20"/>
    </row>
    <row r="3125" spans="4:4" hidden="1" x14ac:dyDescent="0.25">
      <c r="D3125" s="20"/>
    </row>
    <row r="3126" spans="4:4" hidden="1" x14ac:dyDescent="0.25">
      <c r="D3126" s="20"/>
    </row>
    <row r="3127" spans="4:4" hidden="1" x14ac:dyDescent="0.25">
      <c r="D3127" s="20"/>
    </row>
    <row r="3128" spans="4:4" hidden="1" x14ac:dyDescent="0.25">
      <c r="D3128" s="20"/>
    </row>
    <row r="3129" spans="4:4" hidden="1" x14ac:dyDescent="0.25">
      <c r="D3129" s="20"/>
    </row>
    <row r="3130" spans="4:4" hidden="1" x14ac:dyDescent="0.25">
      <c r="D3130" s="20"/>
    </row>
    <row r="3131" spans="4:4" hidden="1" x14ac:dyDescent="0.25">
      <c r="D3131" s="20"/>
    </row>
    <row r="3132" spans="4:4" hidden="1" x14ac:dyDescent="0.25">
      <c r="D3132" s="20"/>
    </row>
    <row r="3133" spans="4:4" hidden="1" x14ac:dyDescent="0.25">
      <c r="D3133" s="20"/>
    </row>
    <row r="3134" spans="4:4" hidden="1" x14ac:dyDescent="0.25">
      <c r="D3134" s="20"/>
    </row>
    <row r="3135" spans="4:4" hidden="1" x14ac:dyDescent="0.25">
      <c r="D3135" s="20"/>
    </row>
    <row r="3136" spans="4:4" hidden="1" x14ac:dyDescent="0.25">
      <c r="D3136" s="20"/>
    </row>
    <row r="3137" spans="4:4" hidden="1" x14ac:dyDescent="0.25">
      <c r="D3137" s="20"/>
    </row>
    <row r="3138" spans="4:4" hidden="1" x14ac:dyDescent="0.25">
      <c r="D3138" s="20"/>
    </row>
    <row r="3139" spans="4:4" hidden="1" x14ac:dyDescent="0.25">
      <c r="D3139" s="20"/>
    </row>
    <row r="3140" spans="4:4" hidden="1" x14ac:dyDescent="0.25">
      <c r="D3140" s="20"/>
    </row>
    <row r="3141" spans="4:4" hidden="1" x14ac:dyDescent="0.25">
      <c r="D3141" s="20"/>
    </row>
    <row r="3142" spans="4:4" hidden="1" x14ac:dyDescent="0.25">
      <c r="D3142" s="20"/>
    </row>
    <row r="3143" spans="4:4" hidden="1" x14ac:dyDescent="0.25">
      <c r="D3143" s="20"/>
    </row>
    <row r="3144" spans="4:4" hidden="1" x14ac:dyDescent="0.25">
      <c r="D3144" s="20"/>
    </row>
    <row r="3145" spans="4:4" hidden="1" x14ac:dyDescent="0.25">
      <c r="D3145" s="20"/>
    </row>
    <row r="3146" spans="4:4" hidden="1" x14ac:dyDescent="0.25">
      <c r="D3146" s="20"/>
    </row>
    <row r="3147" spans="4:4" hidden="1" x14ac:dyDescent="0.25">
      <c r="D3147" s="20"/>
    </row>
    <row r="3148" spans="4:4" hidden="1" x14ac:dyDescent="0.25">
      <c r="D3148" s="20"/>
    </row>
    <row r="3149" spans="4:4" hidden="1" x14ac:dyDescent="0.25">
      <c r="D3149" s="20"/>
    </row>
    <row r="3150" spans="4:4" hidden="1" x14ac:dyDescent="0.25">
      <c r="D3150" s="20"/>
    </row>
    <row r="3151" spans="4:4" hidden="1" x14ac:dyDescent="0.25">
      <c r="D3151" s="20"/>
    </row>
    <row r="3152" spans="4:4" hidden="1" x14ac:dyDescent="0.25">
      <c r="D3152" s="20"/>
    </row>
    <row r="3153" spans="4:4" hidden="1" x14ac:dyDescent="0.25">
      <c r="D3153" s="20"/>
    </row>
    <row r="3154" spans="4:4" hidden="1" x14ac:dyDescent="0.25">
      <c r="D3154" s="20"/>
    </row>
    <row r="3155" spans="4:4" hidden="1" x14ac:dyDescent="0.25">
      <c r="D3155" s="20"/>
    </row>
    <row r="3156" spans="4:4" hidden="1" x14ac:dyDescent="0.25">
      <c r="D3156" s="20"/>
    </row>
    <row r="3157" spans="4:4" hidden="1" x14ac:dyDescent="0.25">
      <c r="D3157" s="20"/>
    </row>
    <row r="3158" spans="4:4" hidden="1" x14ac:dyDescent="0.25">
      <c r="D3158" s="20"/>
    </row>
    <row r="3159" spans="4:4" hidden="1" x14ac:dyDescent="0.25">
      <c r="D3159" s="20"/>
    </row>
    <row r="3160" spans="4:4" hidden="1" x14ac:dyDescent="0.25">
      <c r="D3160" s="20"/>
    </row>
    <row r="3161" spans="4:4" hidden="1" x14ac:dyDescent="0.25">
      <c r="D3161" s="20"/>
    </row>
    <row r="3162" spans="4:4" hidden="1" x14ac:dyDescent="0.25">
      <c r="D3162" s="20"/>
    </row>
    <row r="3163" spans="4:4" hidden="1" x14ac:dyDescent="0.25">
      <c r="D3163" s="20"/>
    </row>
    <row r="3164" spans="4:4" hidden="1" x14ac:dyDescent="0.25">
      <c r="D3164" s="20"/>
    </row>
    <row r="3165" spans="4:4" hidden="1" x14ac:dyDescent="0.25">
      <c r="D3165" s="20"/>
    </row>
    <row r="3166" spans="4:4" hidden="1" x14ac:dyDescent="0.25">
      <c r="D3166" s="20"/>
    </row>
    <row r="3167" spans="4:4" hidden="1" x14ac:dyDescent="0.25">
      <c r="D3167" s="20"/>
    </row>
    <row r="3168" spans="4:4" hidden="1" x14ac:dyDescent="0.25">
      <c r="D3168" s="20"/>
    </row>
    <row r="3169" spans="4:4" hidden="1" x14ac:dyDescent="0.25">
      <c r="D3169" s="20"/>
    </row>
    <row r="3170" spans="4:4" hidden="1" x14ac:dyDescent="0.25">
      <c r="D3170" s="20"/>
    </row>
    <row r="3171" spans="4:4" hidden="1" x14ac:dyDescent="0.25">
      <c r="D3171" s="20"/>
    </row>
    <row r="3172" spans="4:4" hidden="1" x14ac:dyDescent="0.25">
      <c r="D3172" s="20"/>
    </row>
    <row r="3173" spans="4:4" hidden="1" x14ac:dyDescent="0.25">
      <c r="D3173" s="20"/>
    </row>
    <row r="3174" spans="4:4" hidden="1" x14ac:dyDescent="0.25">
      <c r="D3174" s="20"/>
    </row>
    <row r="3175" spans="4:4" hidden="1" x14ac:dyDescent="0.25">
      <c r="D3175" s="20"/>
    </row>
    <row r="3176" spans="4:4" hidden="1" x14ac:dyDescent="0.25">
      <c r="D3176" s="20"/>
    </row>
    <row r="3177" spans="4:4" hidden="1" x14ac:dyDescent="0.25">
      <c r="D3177" s="20"/>
    </row>
    <row r="3178" spans="4:4" hidden="1" x14ac:dyDescent="0.25">
      <c r="D3178" s="20"/>
    </row>
    <row r="3179" spans="4:4" hidden="1" x14ac:dyDescent="0.25">
      <c r="D3179" s="20"/>
    </row>
    <row r="3180" spans="4:4" hidden="1" x14ac:dyDescent="0.25">
      <c r="D3180" s="20"/>
    </row>
    <row r="3181" spans="4:4" hidden="1" x14ac:dyDescent="0.25">
      <c r="D3181" s="20"/>
    </row>
    <row r="3182" spans="4:4" hidden="1" x14ac:dyDescent="0.25">
      <c r="D3182" s="20"/>
    </row>
    <row r="3183" spans="4:4" hidden="1" x14ac:dyDescent="0.25">
      <c r="D3183" s="20"/>
    </row>
    <row r="3184" spans="4:4" hidden="1" x14ac:dyDescent="0.25">
      <c r="D3184" s="20"/>
    </row>
    <row r="3185" spans="4:4" hidden="1" x14ac:dyDescent="0.25">
      <c r="D3185" s="20"/>
    </row>
    <row r="3186" spans="4:4" hidden="1" x14ac:dyDescent="0.25">
      <c r="D3186" s="20"/>
    </row>
    <row r="3187" spans="4:4" hidden="1" x14ac:dyDescent="0.25">
      <c r="D3187" s="20"/>
    </row>
    <row r="3188" spans="4:4" hidden="1" x14ac:dyDescent="0.25">
      <c r="D3188" s="20"/>
    </row>
    <row r="3189" spans="4:4" hidden="1" x14ac:dyDescent="0.25">
      <c r="D3189" s="20"/>
    </row>
    <row r="3190" spans="4:4" hidden="1" x14ac:dyDescent="0.25">
      <c r="D3190" s="20"/>
    </row>
    <row r="3191" spans="4:4" hidden="1" x14ac:dyDescent="0.25">
      <c r="D3191" s="20"/>
    </row>
    <row r="3192" spans="4:4" hidden="1" x14ac:dyDescent="0.25">
      <c r="D3192" s="20"/>
    </row>
    <row r="3193" spans="4:4" hidden="1" x14ac:dyDescent="0.25">
      <c r="D3193" s="20"/>
    </row>
    <row r="3194" spans="4:4" hidden="1" x14ac:dyDescent="0.25">
      <c r="D3194" s="20"/>
    </row>
    <row r="3195" spans="4:4" hidden="1" x14ac:dyDescent="0.25">
      <c r="D3195" s="20"/>
    </row>
    <row r="3196" spans="4:4" hidden="1" x14ac:dyDescent="0.25">
      <c r="D3196" s="20"/>
    </row>
    <row r="3197" spans="4:4" hidden="1" x14ac:dyDescent="0.25">
      <c r="D3197" s="20"/>
    </row>
    <row r="3198" spans="4:4" hidden="1" x14ac:dyDescent="0.25">
      <c r="D3198" s="20"/>
    </row>
    <row r="3199" spans="4:4" hidden="1" x14ac:dyDescent="0.25">
      <c r="D3199" s="20"/>
    </row>
    <row r="3200" spans="4:4" hidden="1" x14ac:dyDescent="0.25">
      <c r="D3200" s="20"/>
    </row>
    <row r="3201" spans="4:4" hidden="1" x14ac:dyDescent="0.25">
      <c r="D3201" s="20"/>
    </row>
    <row r="3202" spans="4:4" hidden="1" x14ac:dyDescent="0.25">
      <c r="D3202" s="20"/>
    </row>
    <row r="3203" spans="4:4" hidden="1" x14ac:dyDescent="0.25">
      <c r="D3203" s="20"/>
    </row>
    <row r="3204" spans="4:4" hidden="1" x14ac:dyDescent="0.25">
      <c r="D3204" s="20"/>
    </row>
    <row r="3205" spans="4:4" hidden="1" x14ac:dyDescent="0.25">
      <c r="D3205" s="20"/>
    </row>
    <row r="3206" spans="4:4" hidden="1" x14ac:dyDescent="0.25">
      <c r="D3206" s="20"/>
    </row>
    <row r="3207" spans="4:4" hidden="1" x14ac:dyDescent="0.25">
      <c r="D3207" s="20"/>
    </row>
    <row r="3208" spans="4:4" hidden="1" x14ac:dyDescent="0.25">
      <c r="D3208" s="20"/>
    </row>
    <row r="3209" spans="4:4" hidden="1" x14ac:dyDescent="0.25">
      <c r="D3209" s="20"/>
    </row>
    <row r="3210" spans="4:4" hidden="1" x14ac:dyDescent="0.25">
      <c r="D3210" s="20"/>
    </row>
    <row r="3211" spans="4:4" hidden="1" x14ac:dyDescent="0.25">
      <c r="D3211" s="20"/>
    </row>
    <row r="3212" spans="4:4" hidden="1" x14ac:dyDescent="0.25">
      <c r="D3212" s="20"/>
    </row>
    <row r="3213" spans="4:4" hidden="1" x14ac:dyDescent="0.25">
      <c r="D3213" s="20"/>
    </row>
    <row r="3214" spans="4:4" hidden="1" x14ac:dyDescent="0.25">
      <c r="D3214" s="20"/>
    </row>
    <row r="3215" spans="4:4" hidden="1" x14ac:dyDescent="0.25">
      <c r="D3215" s="20"/>
    </row>
    <row r="3216" spans="4:4" hidden="1" x14ac:dyDescent="0.25">
      <c r="D3216" s="20"/>
    </row>
    <row r="3217" spans="4:4" hidden="1" x14ac:dyDescent="0.25">
      <c r="D3217" s="20"/>
    </row>
    <row r="3218" spans="4:4" hidden="1" x14ac:dyDescent="0.25">
      <c r="D3218" s="20"/>
    </row>
    <row r="3219" spans="4:4" hidden="1" x14ac:dyDescent="0.25">
      <c r="D3219" s="20"/>
    </row>
    <row r="3220" spans="4:4" hidden="1" x14ac:dyDescent="0.25">
      <c r="D3220" s="20"/>
    </row>
    <row r="3221" spans="4:4" hidden="1" x14ac:dyDescent="0.25">
      <c r="D3221" s="20"/>
    </row>
    <row r="3222" spans="4:4" hidden="1" x14ac:dyDescent="0.25">
      <c r="D3222" s="20"/>
    </row>
    <row r="3223" spans="4:4" hidden="1" x14ac:dyDescent="0.25">
      <c r="D3223" s="20"/>
    </row>
    <row r="3224" spans="4:4" hidden="1" x14ac:dyDescent="0.25">
      <c r="D3224" s="20"/>
    </row>
    <row r="3225" spans="4:4" hidden="1" x14ac:dyDescent="0.25">
      <c r="D3225" s="20"/>
    </row>
    <row r="3226" spans="4:4" hidden="1" x14ac:dyDescent="0.25">
      <c r="D3226" s="20"/>
    </row>
    <row r="3227" spans="4:4" hidden="1" x14ac:dyDescent="0.25">
      <c r="D3227" s="20"/>
    </row>
    <row r="3228" spans="4:4" hidden="1" x14ac:dyDescent="0.25">
      <c r="D3228" s="20"/>
    </row>
    <row r="3229" spans="4:4" hidden="1" x14ac:dyDescent="0.25">
      <c r="D3229" s="20"/>
    </row>
    <row r="3230" spans="4:4" hidden="1" x14ac:dyDescent="0.25">
      <c r="D3230" s="20"/>
    </row>
    <row r="3231" spans="4:4" hidden="1" x14ac:dyDescent="0.25">
      <c r="D3231" s="20"/>
    </row>
    <row r="3232" spans="4:4" hidden="1" x14ac:dyDescent="0.25">
      <c r="D3232" s="20"/>
    </row>
    <row r="3233" spans="4:4" hidden="1" x14ac:dyDescent="0.25">
      <c r="D3233" s="20"/>
    </row>
    <row r="3234" spans="4:4" hidden="1" x14ac:dyDescent="0.25">
      <c r="D3234" s="20"/>
    </row>
    <row r="3235" spans="4:4" hidden="1" x14ac:dyDescent="0.25">
      <c r="D3235" s="20"/>
    </row>
    <row r="3236" spans="4:4" hidden="1" x14ac:dyDescent="0.25">
      <c r="D3236" s="20"/>
    </row>
    <row r="3237" spans="4:4" hidden="1" x14ac:dyDescent="0.25">
      <c r="D3237" s="20"/>
    </row>
    <row r="3238" spans="4:4" hidden="1" x14ac:dyDescent="0.25">
      <c r="D3238" s="20"/>
    </row>
    <row r="3239" spans="4:4" hidden="1" x14ac:dyDescent="0.25">
      <c r="D3239" s="20"/>
    </row>
    <row r="3240" spans="4:4" hidden="1" x14ac:dyDescent="0.25">
      <c r="D3240" s="20"/>
    </row>
    <row r="3241" spans="4:4" hidden="1" x14ac:dyDescent="0.25">
      <c r="D3241" s="20"/>
    </row>
    <row r="3242" spans="4:4" hidden="1" x14ac:dyDescent="0.25">
      <c r="D3242" s="20"/>
    </row>
    <row r="3243" spans="4:4" hidden="1" x14ac:dyDescent="0.25">
      <c r="D3243" s="20"/>
    </row>
    <row r="3244" spans="4:4" hidden="1" x14ac:dyDescent="0.25">
      <c r="D3244" s="20"/>
    </row>
    <row r="3245" spans="4:4" hidden="1" x14ac:dyDescent="0.25">
      <c r="D3245" s="20"/>
    </row>
    <row r="3246" spans="4:4" hidden="1" x14ac:dyDescent="0.25">
      <c r="D3246" s="20"/>
    </row>
    <row r="3247" spans="4:4" hidden="1" x14ac:dyDescent="0.25">
      <c r="D3247" s="20"/>
    </row>
    <row r="3248" spans="4:4" hidden="1" x14ac:dyDescent="0.25">
      <c r="D3248" s="20"/>
    </row>
    <row r="3249" spans="4:4" hidden="1" x14ac:dyDescent="0.25">
      <c r="D3249" s="20"/>
    </row>
    <row r="3250" spans="4:4" hidden="1" x14ac:dyDescent="0.25">
      <c r="D3250" s="20"/>
    </row>
    <row r="3251" spans="4:4" hidden="1" x14ac:dyDescent="0.25">
      <c r="D3251" s="20"/>
    </row>
    <row r="3252" spans="4:4" hidden="1" x14ac:dyDescent="0.25">
      <c r="D3252" s="20"/>
    </row>
    <row r="3253" spans="4:4" hidden="1" x14ac:dyDescent="0.25">
      <c r="D3253" s="20"/>
    </row>
    <row r="3254" spans="4:4" hidden="1" x14ac:dyDescent="0.25">
      <c r="D3254" s="20"/>
    </row>
    <row r="3255" spans="4:4" hidden="1" x14ac:dyDescent="0.25">
      <c r="D3255" s="20"/>
    </row>
    <row r="3256" spans="4:4" hidden="1" x14ac:dyDescent="0.25">
      <c r="D3256" s="20"/>
    </row>
    <row r="3257" spans="4:4" hidden="1" x14ac:dyDescent="0.25">
      <c r="D3257" s="20"/>
    </row>
    <row r="3258" spans="4:4" hidden="1" x14ac:dyDescent="0.25">
      <c r="D3258" s="20"/>
    </row>
    <row r="3259" spans="4:4" hidden="1" x14ac:dyDescent="0.25">
      <c r="D3259" s="20"/>
    </row>
    <row r="3260" spans="4:4" hidden="1" x14ac:dyDescent="0.25">
      <c r="D3260" s="20"/>
    </row>
    <row r="3261" spans="4:4" hidden="1" x14ac:dyDescent="0.25">
      <c r="D3261" s="20"/>
    </row>
    <row r="3262" spans="4:4" hidden="1" x14ac:dyDescent="0.25">
      <c r="D3262" s="20"/>
    </row>
    <row r="3263" spans="4:4" hidden="1" x14ac:dyDescent="0.25">
      <c r="D3263" s="20"/>
    </row>
    <row r="3264" spans="4:4" hidden="1" x14ac:dyDescent="0.25">
      <c r="D3264" s="20"/>
    </row>
    <row r="3265" spans="4:4" hidden="1" x14ac:dyDescent="0.25">
      <c r="D3265" s="20"/>
    </row>
    <row r="3266" spans="4:4" hidden="1" x14ac:dyDescent="0.25">
      <c r="D3266" s="20"/>
    </row>
    <row r="3267" spans="4:4" hidden="1" x14ac:dyDescent="0.25">
      <c r="D3267" s="20"/>
    </row>
    <row r="3268" spans="4:4" hidden="1" x14ac:dyDescent="0.25">
      <c r="D3268" s="20"/>
    </row>
    <row r="3269" spans="4:4" hidden="1" x14ac:dyDescent="0.25">
      <c r="D3269" s="20"/>
    </row>
    <row r="3270" spans="4:4" hidden="1" x14ac:dyDescent="0.25">
      <c r="D3270" s="20"/>
    </row>
    <row r="3271" spans="4:4" hidden="1" x14ac:dyDescent="0.25">
      <c r="D3271" s="20"/>
    </row>
    <row r="3272" spans="4:4" hidden="1" x14ac:dyDescent="0.25">
      <c r="D3272" s="20"/>
    </row>
    <row r="3273" spans="4:4" hidden="1" x14ac:dyDescent="0.25">
      <c r="D3273" s="20"/>
    </row>
    <row r="3274" spans="4:4" hidden="1" x14ac:dyDescent="0.25">
      <c r="D3274" s="20"/>
    </row>
    <row r="3275" spans="4:4" hidden="1" x14ac:dyDescent="0.25">
      <c r="D3275" s="20"/>
    </row>
    <row r="3276" spans="4:4" hidden="1" x14ac:dyDescent="0.25">
      <c r="D3276" s="20"/>
    </row>
    <row r="3277" spans="4:4" hidden="1" x14ac:dyDescent="0.25">
      <c r="D3277" s="20"/>
    </row>
    <row r="3278" spans="4:4" hidden="1" x14ac:dyDescent="0.25">
      <c r="D3278" s="20"/>
    </row>
    <row r="3279" spans="4:4" hidden="1" x14ac:dyDescent="0.25">
      <c r="D3279" s="20"/>
    </row>
    <row r="3280" spans="4:4" hidden="1" x14ac:dyDescent="0.25">
      <c r="D3280" s="20"/>
    </row>
    <row r="3281" spans="4:4" hidden="1" x14ac:dyDescent="0.25">
      <c r="D3281" s="20"/>
    </row>
    <row r="3282" spans="4:4" hidden="1" x14ac:dyDescent="0.25">
      <c r="D3282" s="20"/>
    </row>
    <row r="3283" spans="4:4" hidden="1" x14ac:dyDescent="0.25">
      <c r="D3283" s="20"/>
    </row>
    <row r="3284" spans="4:4" hidden="1" x14ac:dyDescent="0.25">
      <c r="D3284" s="20"/>
    </row>
    <row r="3285" spans="4:4" hidden="1" x14ac:dyDescent="0.25">
      <c r="D3285" s="20"/>
    </row>
    <row r="3286" spans="4:4" hidden="1" x14ac:dyDescent="0.25">
      <c r="D3286" s="20"/>
    </row>
    <row r="3287" spans="4:4" hidden="1" x14ac:dyDescent="0.25">
      <c r="D3287" s="20"/>
    </row>
    <row r="3288" spans="4:4" hidden="1" x14ac:dyDescent="0.25">
      <c r="D3288" s="20"/>
    </row>
    <row r="3289" spans="4:4" hidden="1" x14ac:dyDescent="0.25">
      <c r="D3289" s="20"/>
    </row>
    <row r="3290" spans="4:4" hidden="1" x14ac:dyDescent="0.25">
      <c r="D3290" s="20"/>
    </row>
    <row r="3291" spans="4:4" hidden="1" x14ac:dyDescent="0.25">
      <c r="D3291" s="20"/>
    </row>
    <row r="3292" spans="4:4" hidden="1" x14ac:dyDescent="0.25">
      <c r="D3292" s="20"/>
    </row>
    <row r="3293" spans="4:4" hidden="1" x14ac:dyDescent="0.25">
      <c r="D3293" s="20"/>
    </row>
    <row r="3294" spans="4:4" hidden="1" x14ac:dyDescent="0.25">
      <c r="D3294" s="20"/>
    </row>
    <row r="3295" spans="4:4" hidden="1" x14ac:dyDescent="0.25">
      <c r="D3295" s="20"/>
    </row>
    <row r="3296" spans="4:4" hidden="1" x14ac:dyDescent="0.25">
      <c r="D3296" s="20"/>
    </row>
    <row r="3297" spans="4:4" hidden="1" x14ac:dyDescent="0.25">
      <c r="D3297" s="20"/>
    </row>
    <row r="3298" spans="4:4" hidden="1" x14ac:dyDescent="0.25">
      <c r="D3298" s="20"/>
    </row>
    <row r="3299" spans="4:4" hidden="1" x14ac:dyDescent="0.25">
      <c r="D3299" s="20"/>
    </row>
    <row r="3300" spans="4:4" hidden="1" x14ac:dyDescent="0.25">
      <c r="D3300" s="20"/>
    </row>
    <row r="3301" spans="4:4" hidden="1" x14ac:dyDescent="0.25">
      <c r="D3301" s="20"/>
    </row>
    <row r="3302" spans="4:4" hidden="1" x14ac:dyDescent="0.25">
      <c r="D3302" s="20"/>
    </row>
    <row r="3303" spans="4:4" hidden="1" x14ac:dyDescent="0.25">
      <c r="D3303" s="20"/>
    </row>
    <row r="3304" spans="4:4" hidden="1" x14ac:dyDescent="0.25">
      <c r="D3304" s="20"/>
    </row>
    <row r="3305" spans="4:4" hidden="1" x14ac:dyDescent="0.25">
      <c r="D3305" s="20"/>
    </row>
    <row r="3306" spans="4:4" hidden="1" x14ac:dyDescent="0.25">
      <c r="D3306" s="20"/>
    </row>
    <row r="3307" spans="4:4" hidden="1" x14ac:dyDescent="0.25">
      <c r="D3307" s="20"/>
    </row>
    <row r="3308" spans="4:4" hidden="1" x14ac:dyDescent="0.25">
      <c r="D3308" s="20"/>
    </row>
    <row r="3309" spans="4:4" hidden="1" x14ac:dyDescent="0.25">
      <c r="D3309" s="20"/>
    </row>
    <row r="3310" spans="4:4" hidden="1" x14ac:dyDescent="0.25">
      <c r="D3310" s="20"/>
    </row>
    <row r="3311" spans="4:4" hidden="1" x14ac:dyDescent="0.25">
      <c r="D3311" s="20"/>
    </row>
    <row r="3312" spans="4:4" hidden="1" x14ac:dyDescent="0.25">
      <c r="D3312" s="20"/>
    </row>
    <row r="3313" spans="4:4" hidden="1" x14ac:dyDescent="0.25">
      <c r="D3313" s="20"/>
    </row>
    <row r="3314" spans="4:4" hidden="1" x14ac:dyDescent="0.25">
      <c r="D3314" s="20"/>
    </row>
    <row r="3315" spans="4:4" hidden="1" x14ac:dyDescent="0.25">
      <c r="D3315" s="20"/>
    </row>
    <row r="3316" spans="4:4" hidden="1" x14ac:dyDescent="0.25">
      <c r="D3316" s="20"/>
    </row>
    <row r="3317" spans="4:4" hidden="1" x14ac:dyDescent="0.25">
      <c r="D3317" s="20"/>
    </row>
    <row r="3318" spans="4:4" hidden="1" x14ac:dyDescent="0.25">
      <c r="D3318" s="20"/>
    </row>
    <row r="3319" spans="4:4" hidden="1" x14ac:dyDescent="0.25">
      <c r="D3319" s="20"/>
    </row>
    <row r="3320" spans="4:4" hidden="1" x14ac:dyDescent="0.25">
      <c r="D3320" s="20"/>
    </row>
    <row r="3321" spans="4:4" hidden="1" x14ac:dyDescent="0.25">
      <c r="D3321" s="20"/>
    </row>
    <row r="3322" spans="4:4" hidden="1" x14ac:dyDescent="0.25">
      <c r="D3322" s="20"/>
    </row>
    <row r="3323" spans="4:4" hidden="1" x14ac:dyDescent="0.25">
      <c r="D3323" s="20"/>
    </row>
    <row r="3324" spans="4:4" hidden="1" x14ac:dyDescent="0.25">
      <c r="D3324" s="20"/>
    </row>
    <row r="3325" spans="4:4" hidden="1" x14ac:dyDescent="0.25">
      <c r="D3325" s="20"/>
    </row>
    <row r="3326" spans="4:4" hidden="1" x14ac:dyDescent="0.25">
      <c r="D3326" s="20"/>
    </row>
    <row r="3327" spans="4:4" hidden="1" x14ac:dyDescent="0.25">
      <c r="D3327" s="20"/>
    </row>
    <row r="3328" spans="4:4" hidden="1" x14ac:dyDescent="0.25">
      <c r="D3328" s="20"/>
    </row>
    <row r="3329" spans="4:4" hidden="1" x14ac:dyDescent="0.25">
      <c r="D3329" s="20"/>
    </row>
    <row r="3330" spans="4:4" hidden="1" x14ac:dyDescent="0.25">
      <c r="D3330" s="20"/>
    </row>
    <row r="3331" spans="4:4" hidden="1" x14ac:dyDescent="0.25">
      <c r="D3331" s="20"/>
    </row>
    <row r="3332" spans="4:4" hidden="1" x14ac:dyDescent="0.25">
      <c r="D3332" s="20"/>
    </row>
    <row r="3333" spans="4:4" hidden="1" x14ac:dyDescent="0.25">
      <c r="D3333" s="20"/>
    </row>
    <row r="3334" spans="4:4" hidden="1" x14ac:dyDescent="0.25">
      <c r="D3334" s="20"/>
    </row>
    <row r="3335" spans="4:4" hidden="1" x14ac:dyDescent="0.25">
      <c r="D3335" s="20"/>
    </row>
    <row r="3336" spans="4:4" hidden="1" x14ac:dyDescent="0.25">
      <c r="D3336" s="20"/>
    </row>
    <row r="3337" spans="4:4" hidden="1" x14ac:dyDescent="0.25">
      <c r="D3337" s="20"/>
    </row>
    <row r="3338" spans="4:4" hidden="1" x14ac:dyDescent="0.25">
      <c r="D3338" s="20"/>
    </row>
    <row r="3339" spans="4:4" hidden="1" x14ac:dyDescent="0.25">
      <c r="D3339" s="20"/>
    </row>
    <row r="3340" spans="4:4" hidden="1" x14ac:dyDescent="0.25">
      <c r="D3340" s="20"/>
    </row>
    <row r="3341" spans="4:4" hidden="1" x14ac:dyDescent="0.25">
      <c r="D3341" s="20"/>
    </row>
    <row r="3342" spans="4:4" hidden="1" x14ac:dyDescent="0.25">
      <c r="D3342" s="20"/>
    </row>
    <row r="3343" spans="4:4" hidden="1" x14ac:dyDescent="0.25">
      <c r="D3343" s="20"/>
    </row>
    <row r="3344" spans="4:4" hidden="1" x14ac:dyDescent="0.25">
      <c r="D3344" s="20"/>
    </row>
    <row r="3345" spans="4:4" hidden="1" x14ac:dyDescent="0.25">
      <c r="D3345" s="20"/>
    </row>
    <row r="3346" spans="4:4" hidden="1" x14ac:dyDescent="0.25">
      <c r="D3346" s="20"/>
    </row>
    <row r="3347" spans="4:4" hidden="1" x14ac:dyDescent="0.25">
      <c r="D3347" s="20"/>
    </row>
    <row r="3348" spans="4:4" hidden="1" x14ac:dyDescent="0.25">
      <c r="D3348" s="20"/>
    </row>
    <row r="3349" spans="4:4" hidden="1" x14ac:dyDescent="0.25">
      <c r="D3349" s="20"/>
    </row>
    <row r="3350" spans="4:4" hidden="1" x14ac:dyDescent="0.25">
      <c r="D3350" s="20"/>
    </row>
    <row r="3351" spans="4:4" hidden="1" x14ac:dyDescent="0.25">
      <c r="D3351" s="20"/>
    </row>
    <row r="3352" spans="4:4" hidden="1" x14ac:dyDescent="0.25">
      <c r="D3352" s="20"/>
    </row>
    <row r="3353" spans="4:4" hidden="1" x14ac:dyDescent="0.25">
      <c r="D3353" s="20"/>
    </row>
    <row r="3354" spans="4:4" hidden="1" x14ac:dyDescent="0.25">
      <c r="D3354" s="20"/>
    </row>
    <row r="3355" spans="4:4" hidden="1" x14ac:dyDescent="0.25">
      <c r="D3355" s="20"/>
    </row>
    <row r="3356" spans="4:4" hidden="1" x14ac:dyDescent="0.25">
      <c r="D3356" s="20"/>
    </row>
    <row r="3357" spans="4:4" hidden="1" x14ac:dyDescent="0.25">
      <c r="D3357" s="20"/>
    </row>
    <row r="3358" spans="4:4" hidden="1" x14ac:dyDescent="0.25">
      <c r="D3358" s="20"/>
    </row>
    <row r="3359" spans="4:4" hidden="1" x14ac:dyDescent="0.25">
      <c r="D3359" s="20"/>
    </row>
    <row r="3360" spans="4:4" hidden="1" x14ac:dyDescent="0.25">
      <c r="D3360" s="20"/>
    </row>
    <row r="3361" spans="4:4" hidden="1" x14ac:dyDescent="0.25">
      <c r="D3361" s="20"/>
    </row>
    <row r="3362" spans="4:4" hidden="1" x14ac:dyDescent="0.25">
      <c r="D3362" s="20"/>
    </row>
    <row r="3363" spans="4:4" hidden="1" x14ac:dyDescent="0.25">
      <c r="D3363" s="20"/>
    </row>
    <row r="3364" spans="4:4" hidden="1" x14ac:dyDescent="0.25">
      <c r="D3364" s="20"/>
    </row>
    <row r="3365" spans="4:4" hidden="1" x14ac:dyDescent="0.25">
      <c r="D3365" s="20"/>
    </row>
    <row r="3366" spans="4:4" hidden="1" x14ac:dyDescent="0.25">
      <c r="D3366" s="20"/>
    </row>
    <row r="3367" spans="4:4" hidden="1" x14ac:dyDescent="0.25">
      <c r="D3367" s="20"/>
    </row>
    <row r="3368" spans="4:4" hidden="1" x14ac:dyDescent="0.25">
      <c r="D3368" s="20"/>
    </row>
    <row r="3369" spans="4:4" hidden="1" x14ac:dyDescent="0.25">
      <c r="D3369" s="20"/>
    </row>
    <row r="3370" spans="4:4" hidden="1" x14ac:dyDescent="0.25">
      <c r="D3370" s="20"/>
    </row>
    <row r="3371" spans="4:4" hidden="1" x14ac:dyDescent="0.25">
      <c r="D3371" s="20"/>
    </row>
    <row r="3372" spans="4:4" hidden="1" x14ac:dyDescent="0.25">
      <c r="D3372" s="20"/>
    </row>
    <row r="3373" spans="4:4" hidden="1" x14ac:dyDescent="0.25">
      <c r="D3373" s="20"/>
    </row>
    <row r="3374" spans="4:4" hidden="1" x14ac:dyDescent="0.25">
      <c r="D3374" s="20"/>
    </row>
    <row r="3375" spans="4:4" hidden="1" x14ac:dyDescent="0.25">
      <c r="D3375" s="20"/>
    </row>
    <row r="3376" spans="4:4" hidden="1" x14ac:dyDescent="0.25">
      <c r="D3376" s="20"/>
    </row>
    <row r="3377" spans="4:4" hidden="1" x14ac:dyDescent="0.25">
      <c r="D3377" s="20"/>
    </row>
    <row r="3378" spans="4:4" hidden="1" x14ac:dyDescent="0.25">
      <c r="D3378" s="20"/>
    </row>
    <row r="3379" spans="4:4" hidden="1" x14ac:dyDescent="0.25">
      <c r="D3379" s="20"/>
    </row>
    <row r="3380" spans="4:4" hidden="1" x14ac:dyDescent="0.25">
      <c r="D3380" s="20"/>
    </row>
    <row r="3381" spans="4:4" hidden="1" x14ac:dyDescent="0.25">
      <c r="D3381" s="20"/>
    </row>
    <row r="3382" spans="4:4" hidden="1" x14ac:dyDescent="0.25">
      <c r="D3382" s="20"/>
    </row>
    <row r="3383" spans="4:4" hidden="1" x14ac:dyDescent="0.25">
      <c r="D3383" s="20"/>
    </row>
    <row r="3384" spans="4:4" hidden="1" x14ac:dyDescent="0.25">
      <c r="D3384" s="20"/>
    </row>
    <row r="3385" spans="4:4" hidden="1" x14ac:dyDescent="0.25">
      <c r="D3385" s="20"/>
    </row>
    <row r="3386" spans="4:4" hidden="1" x14ac:dyDescent="0.25">
      <c r="D3386" s="20"/>
    </row>
    <row r="3387" spans="4:4" hidden="1" x14ac:dyDescent="0.25">
      <c r="D3387" s="20"/>
    </row>
    <row r="3388" spans="4:4" hidden="1" x14ac:dyDescent="0.25">
      <c r="D3388" s="20"/>
    </row>
    <row r="3389" spans="4:4" hidden="1" x14ac:dyDescent="0.25">
      <c r="D3389" s="20"/>
    </row>
    <row r="3390" spans="4:4" hidden="1" x14ac:dyDescent="0.25">
      <c r="D3390" s="20"/>
    </row>
    <row r="3391" spans="4:4" hidden="1" x14ac:dyDescent="0.25">
      <c r="D3391" s="20"/>
    </row>
    <row r="3392" spans="4:4" hidden="1" x14ac:dyDescent="0.25">
      <c r="D3392" s="20"/>
    </row>
    <row r="3393" spans="4:4" hidden="1" x14ac:dyDescent="0.25">
      <c r="D3393" s="20"/>
    </row>
    <row r="3394" spans="4:4" hidden="1" x14ac:dyDescent="0.25">
      <c r="D3394" s="20"/>
    </row>
    <row r="3395" spans="4:4" hidden="1" x14ac:dyDescent="0.25">
      <c r="D3395" s="20"/>
    </row>
    <row r="3396" spans="4:4" hidden="1" x14ac:dyDescent="0.25">
      <c r="D3396" s="20"/>
    </row>
    <row r="3397" spans="4:4" hidden="1" x14ac:dyDescent="0.25">
      <c r="D3397" s="20"/>
    </row>
    <row r="3398" spans="4:4" hidden="1" x14ac:dyDescent="0.25">
      <c r="D3398" s="20"/>
    </row>
    <row r="3399" spans="4:4" hidden="1" x14ac:dyDescent="0.25">
      <c r="D3399" s="20"/>
    </row>
    <row r="3400" spans="4:4" hidden="1" x14ac:dyDescent="0.25">
      <c r="D3400" s="20"/>
    </row>
    <row r="3401" spans="4:4" hidden="1" x14ac:dyDescent="0.25">
      <c r="D3401" s="20"/>
    </row>
    <row r="3402" spans="4:4" hidden="1" x14ac:dyDescent="0.25">
      <c r="D3402" s="20"/>
    </row>
    <row r="3403" spans="4:4" hidden="1" x14ac:dyDescent="0.25">
      <c r="D3403" s="20"/>
    </row>
    <row r="3404" spans="4:4" hidden="1" x14ac:dyDescent="0.25">
      <c r="D3404" s="20"/>
    </row>
    <row r="3405" spans="4:4" hidden="1" x14ac:dyDescent="0.25">
      <c r="D3405" s="20"/>
    </row>
    <row r="3406" spans="4:4" hidden="1" x14ac:dyDescent="0.25">
      <c r="D3406" s="20"/>
    </row>
    <row r="3407" spans="4:4" hidden="1" x14ac:dyDescent="0.25">
      <c r="D3407" s="20"/>
    </row>
    <row r="3408" spans="4:4" hidden="1" x14ac:dyDescent="0.25">
      <c r="D3408" s="20"/>
    </row>
    <row r="3409" spans="4:4" hidden="1" x14ac:dyDescent="0.25">
      <c r="D3409" s="20"/>
    </row>
    <row r="3410" spans="4:4" hidden="1" x14ac:dyDescent="0.25">
      <c r="D3410" s="20"/>
    </row>
    <row r="3411" spans="4:4" hidden="1" x14ac:dyDescent="0.25">
      <c r="D3411" s="20"/>
    </row>
    <row r="3412" spans="4:4" hidden="1" x14ac:dyDescent="0.25">
      <c r="D3412" s="20"/>
    </row>
    <row r="3413" spans="4:4" hidden="1" x14ac:dyDescent="0.25">
      <c r="D3413" s="20"/>
    </row>
    <row r="3414" spans="4:4" hidden="1" x14ac:dyDescent="0.25">
      <c r="D3414" s="20"/>
    </row>
    <row r="3415" spans="4:4" hidden="1" x14ac:dyDescent="0.25">
      <c r="D3415" s="20"/>
    </row>
    <row r="3416" spans="4:4" hidden="1" x14ac:dyDescent="0.25">
      <c r="D3416" s="20"/>
    </row>
    <row r="3417" spans="4:4" hidden="1" x14ac:dyDescent="0.25">
      <c r="D3417" s="20"/>
    </row>
    <row r="3418" spans="4:4" hidden="1" x14ac:dyDescent="0.25">
      <c r="D3418" s="20"/>
    </row>
    <row r="3419" spans="4:4" hidden="1" x14ac:dyDescent="0.25">
      <c r="D3419" s="20"/>
    </row>
    <row r="3420" spans="4:4" hidden="1" x14ac:dyDescent="0.25">
      <c r="D3420" s="20"/>
    </row>
    <row r="3421" spans="4:4" hidden="1" x14ac:dyDescent="0.25">
      <c r="D3421" s="20"/>
    </row>
    <row r="3422" spans="4:4" hidden="1" x14ac:dyDescent="0.25">
      <c r="D3422" s="20"/>
    </row>
    <row r="3423" spans="4:4" hidden="1" x14ac:dyDescent="0.25">
      <c r="D3423" s="20"/>
    </row>
    <row r="3424" spans="4:4" hidden="1" x14ac:dyDescent="0.25">
      <c r="D3424" s="20"/>
    </row>
    <row r="3425" spans="4:4" hidden="1" x14ac:dyDescent="0.25">
      <c r="D3425" s="20"/>
    </row>
    <row r="3426" spans="4:4" hidden="1" x14ac:dyDescent="0.25">
      <c r="D3426" s="20"/>
    </row>
    <row r="3427" spans="4:4" hidden="1" x14ac:dyDescent="0.25">
      <c r="D3427" s="20"/>
    </row>
    <row r="3428" spans="4:4" hidden="1" x14ac:dyDescent="0.25">
      <c r="D3428" s="20"/>
    </row>
    <row r="3429" spans="4:4" hidden="1" x14ac:dyDescent="0.25">
      <c r="D3429" s="20"/>
    </row>
    <row r="3430" spans="4:4" hidden="1" x14ac:dyDescent="0.25">
      <c r="D3430" s="20"/>
    </row>
    <row r="3431" spans="4:4" hidden="1" x14ac:dyDescent="0.25">
      <c r="D3431" s="20"/>
    </row>
    <row r="3432" spans="4:4" hidden="1" x14ac:dyDescent="0.25">
      <c r="D3432" s="20"/>
    </row>
    <row r="3433" spans="4:4" hidden="1" x14ac:dyDescent="0.25">
      <c r="D3433" s="20"/>
    </row>
    <row r="3434" spans="4:4" hidden="1" x14ac:dyDescent="0.25">
      <c r="D3434" s="20"/>
    </row>
    <row r="3435" spans="4:4" hidden="1" x14ac:dyDescent="0.25">
      <c r="D3435" s="20"/>
    </row>
    <row r="3436" spans="4:4" hidden="1" x14ac:dyDescent="0.25">
      <c r="D3436" s="20"/>
    </row>
    <row r="3437" spans="4:4" hidden="1" x14ac:dyDescent="0.25">
      <c r="D3437" s="20"/>
    </row>
    <row r="3438" spans="4:4" hidden="1" x14ac:dyDescent="0.25">
      <c r="D3438" s="20"/>
    </row>
    <row r="3439" spans="4:4" hidden="1" x14ac:dyDescent="0.25">
      <c r="D3439" s="20"/>
    </row>
    <row r="3440" spans="4:4" hidden="1" x14ac:dyDescent="0.25">
      <c r="D3440" s="20"/>
    </row>
    <row r="3441" spans="4:4" hidden="1" x14ac:dyDescent="0.25">
      <c r="D3441" s="20"/>
    </row>
    <row r="3442" spans="4:4" hidden="1" x14ac:dyDescent="0.25">
      <c r="D3442" s="20"/>
    </row>
    <row r="3443" spans="4:4" hidden="1" x14ac:dyDescent="0.25">
      <c r="D3443" s="20"/>
    </row>
    <row r="3444" spans="4:4" hidden="1" x14ac:dyDescent="0.25">
      <c r="D3444" s="20"/>
    </row>
    <row r="3445" spans="4:4" hidden="1" x14ac:dyDescent="0.25">
      <c r="D3445" s="20"/>
    </row>
    <row r="3446" spans="4:4" hidden="1" x14ac:dyDescent="0.25">
      <c r="D3446" s="20"/>
    </row>
    <row r="3447" spans="4:4" hidden="1" x14ac:dyDescent="0.25">
      <c r="D3447" s="20"/>
    </row>
    <row r="3448" spans="4:4" hidden="1" x14ac:dyDescent="0.25">
      <c r="D3448" s="20"/>
    </row>
    <row r="3449" spans="4:4" hidden="1" x14ac:dyDescent="0.25">
      <c r="D3449" s="20"/>
    </row>
    <row r="3450" spans="4:4" hidden="1" x14ac:dyDescent="0.25">
      <c r="D3450" s="20"/>
    </row>
    <row r="3451" spans="4:4" hidden="1" x14ac:dyDescent="0.25">
      <c r="D3451" s="20"/>
    </row>
    <row r="3452" spans="4:4" hidden="1" x14ac:dyDescent="0.25">
      <c r="D3452" s="20"/>
    </row>
    <row r="3453" spans="4:4" hidden="1" x14ac:dyDescent="0.25">
      <c r="D3453" s="20"/>
    </row>
    <row r="3454" spans="4:4" hidden="1" x14ac:dyDescent="0.25">
      <c r="D3454" s="20"/>
    </row>
    <row r="3455" spans="4:4" hidden="1" x14ac:dyDescent="0.25">
      <c r="D3455" s="20"/>
    </row>
    <row r="3456" spans="4:4" hidden="1" x14ac:dyDescent="0.25">
      <c r="D3456" s="20"/>
    </row>
    <row r="3457" spans="4:4" hidden="1" x14ac:dyDescent="0.25">
      <c r="D3457" s="20"/>
    </row>
    <row r="3458" spans="4:4" hidden="1" x14ac:dyDescent="0.25">
      <c r="D3458" s="20"/>
    </row>
    <row r="3459" spans="4:4" hidden="1" x14ac:dyDescent="0.25">
      <c r="D3459" s="20"/>
    </row>
    <row r="3460" spans="4:4" hidden="1" x14ac:dyDescent="0.25">
      <c r="D3460" s="20"/>
    </row>
    <row r="3461" spans="4:4" hidden="1" x14ac:dyDescent="0.25">
      <c r="D3461" s="20"/>
    </row>
    <row r="3462" spans="4:4" hidden="1" x14ac:dyDescent="0.25">
      <c r="D3462" s="20"/>
    </row>
    <row r="3463" spans="4:4" hidden="1" x14ac:dyDescent="0.25">
      <c r="D3463" s="20"/>
    </row>
    <row r="3464" spans="4:4" hidden="1" x14ac:dyDescent="0.25">
      <c r="D3464" s="20"/>
    </row>
    <row r="3465" spans="4:4" hidden="1" x14ac:dyDescent="0.25">
      <c r="D3465" s="20"/>
    </row>
    <row r="3466" spans="4:4" hidden="1" x14ac:dyDescent="0.25">
      <c r="D3466" s="20"/>
    </row>
    <row r="3467" spans="4:4" hidden="1" x14ac:dyDescent="0.25">
      <c r="D3467" s="20"/>
    </row>
    <row r="3468" spans="4:4" hidden="1" x14ac:dyDescent="0.25">
      <c r="D3468" s="20"/>
    </row>
    <row r="3469" spans="4:4" hidden="1" x14ac:dyDescent="0.25">
      <c r="D3469" s="20"/>
    </row>
    <row r="3470" spans="4:4" hidden="1" x14ac:dyDescent="0.25">
      <c r="D3470" s="20"/>
    </row>
    <row r="3471" spans="4:4" hidden="1" x14ac:dyDescent="0.25">
      <c r="D3471" s="20"/>
    </row>
    <row r="3472" spans="4:4" hidden="1" x14ac:dyDescent="0.25">
      <c r="D3472" s="20"/>
    </row>
    <row r="3473" spans="4:4" hidden="1" x14ac:dyDescent="0.25">
      <c r="D3473" s="20"/>
    </row>
    <row r="3474" spans="4:4" hidden="1" x14ac:dyDescent="0.25">
      <c r="D3474" s="20"/>
    </row>
    <row r="3475" spans="4:4" hidden="1" x14ac:dyDescent="0.25">
      <c r="D3475" s="20"/>
    </row>
    <row r="3476" spans="4:4" hidden="1" x14ac:dyDescent="0.25">
      <c r="D3476" s="20"/>
    </row>
    <row r="3477" spans="4:4" hidden="1" x14ac:dyDescent="0.25">
      <c r="D3477" s="20"/>
    </row>
    <row r="3478" spans="4:4" hidden="1" x14ac:dyDescent="0.25">
      <c r="D3478" s="20"/>
    </row>
    <row r="3479" spans="4:4" hidden="1" x14ac:dyDescent="0.25">
      <c r="D3479" s="20"/>
    </row>
    <row r="3480" spans="4:4" hidden="1" x14ac:dyDescent="0.25">
      <c r="D3480" s="20"/>
    </row>
    <row r="3481" spans="4:4" hidden="1" x14ac:dyDescent="0.25">
      <c r="D3481" s="20"/>
    </row>
    <row r="3482" spans="4:4" hidden="1" x14ac:dyDescent="0.25">
      <c r="D3482" s="20"/>
    </row>
    <row r="3483" spans="4:4" hidden="1" x14ac:dyDescent="0.25">
      <c r="D3483" s="20"/>
    </row>
    <row r="3484" spans="4:4" hidden="1" x14ac:dyDescent="0.25">
      <c r="D3484" s="20"/>
    </row>
    <row r="3485" spans="4:4" hidden="1" x14ac:dyDescent="0.25">
      <c r="D3485" s="20"/>
    </row>
    <row r="3486" spans="4:4" hidden="1" x14ac:dyDescent="0.25">
      <c r="D3486" s="20"/>
    </row>
    <row r="3487" spans="4:4" hidden="1" x14ac:dyDescent="0.25">
      <c r="D3487" s="20"/>
    </row>
    <row r="3488" spans="4:4" hidden="1" x14ac:dyDescent="0.25">
      <c r="D3488" s="20"/>
    </row>
    <row r="3489" spans="4:4" hidden="1" x14ac:dyDescent="0.25">
      <c r="D3489" s="20"/>
    </row>
    <row r="3490" spans="4:4" hidden="1" x14ac:dyDescent="0.25">
      <c r="D3490" s="20"/>
    </row>
    <row r="3491" spans="4:4" hidden="1" x14ac:dyDescent="0.25">
      <c r="D3491" s="20"/>
    </row>
    <row r="3492" spans="4:4" hidden="1" x14ac:dyDescent="0.25">
      <c r="D3492" s="20"/>
    </row>
    <row r="3493" spans="4:4" hidden="1" x14ac:dyDescent="0.25">
      <c r="D3493" s="20"/>
    </row>
    <row r="3494" spans="4:4" hidden="1" x14ac:dyDescent="0.25">
      <c r="D3494" s="20"/>
    </row>
    <row r="3495" spans="4:4" hidden="1" x14ac:dyDescent="0.25">
      <c r="D3495" s="20"/>
    </row>
    <row r="3496" spans="4:4" hidden="1" x14ac:dyDescent="0.25">
      <c r="D3496" s="20"/>
    </row>
    <row r="3497" spans="4:4" hidden="1" x14ac:dyDescent="0.25">
      <c r="D3497" s="20"/>
    </row>
    <row r="3498" spans="4:4" hidden="1" x14ac:dyDescent="0.25">
      <c r="D3498" s="20"/>
    </row>
    <row r="3499" spans="4:4" hidden="1" x14ac:dyDescent="0.25">
      <c r="D3499" s="20"/>
    </row>
    <row r="3500" spans="4:4" hidden="1" x14ac:dyDescent="0.25">
      <c r="D3500" s="20"/>
    </row>
    <row r="3501" spans="4:4" hidden="1" x14ac:dyDescent="0.25">
      <c r="D3501" s="20"/>
    </row>
    <row r="3502" spans="4:4" hidden="1" x14ac:dyDescent="0.25">
      <c r="D3502" s="20"/>
    </row>
    <row r="3503" spans="4:4" hidden="1" x14ac:dyDescent="0.25">
      <c r="D3503" s="20"/>
    </row>
    <row r="3504" spans="4:4" hidden="1" x14ac:dyDescent="0.25">
      <c r="D3504" s="20"/>
    </row>
    <row r="3505" spans="4:4" hidden="1" x14ac:dyDescent="0.25">
      <c r="D3505" s="20"/>
    </row>
    <row r="3506" spans="4:4" hidden="1" x14ac:dyDescent="0.25">
      <c r="D3506" s="20"/>
    </row>
    <row r="3507" spans="4:4" hidden="1" x14ac:dyDescent="0.25">
      <c r="D3507" s="20"/>
    </row>
    <row r="3508" spans="4:4" hidden="1" x14ac:dyDescent="0.25">
      <c r="D3508" s="20"/>
    </row>
    <row r="3509" spans="4:4" hidden="1" x14ac:dyDescent="0.25">
      <c r="D3509" s="20"/>
    </row>
    <row r="3510" spans="4:4" hidden="1" x14ac:dyDescent="0.25">
      <c r="D3510" s="20"/>
    </row>
    <row r="3511" spans="4:4" hidden="1" x14ac:dyDescent="0.25">
      <c r="D3511" s="20"/>
    </row>
    <row r="3512" spans="4:4" hidden="1" x14ac:dyDescent="0.25">
      <c r="D3512" s="20"/>
    </row>
    <row r="3513" spans="4:4" hidden="1" x14ac:dyDescent="0.25">
      <c r="D3513" s="20"/>
    </row>
    <row r="3514" spans="4:4" hidden="1" x14ac:dyDescent="0.25">
      <c r="D3514" s="20"/>
    </row>
    <row r="3515" spans="4:4" hidden="1" x14ac:dyDescent="0.25">
      <c r="D3515" s="20"/>
    </row>
    <row r="3516" spans="4:4" hidden="1" x14ac:dyDescent="0.25">
      <c r="D3516" s="20"/>
    </row>
    <row r="3517" spans="4:4" hidden="1" x14ac:dyDescent="0.25">
      <c r="D3517" s="20"/>
    </row>
    <row r="3518" spans="4:4" hidden="1" x14ac:dyDescent="0.25">
      <c r="D3518" s="20"/>
    </row>
    <row r="3519" spans="4:4" hidden="1" x14ac:dyDescent="0.25">
      <c r="D3519" s="20"/>
    </row>
    <row r="3520" spans="4:4" hidden="1" x14ac:dyDescent="0.25">
      <c r="D3520" s="20"/>
    </row>
    <row r="3521" spans="4:4" hidden="1" x14ac:dyDescent="0.25">
      <c r="D3521" s="20"/>
    </row>
    <row r="3522" spans="4:4" hidden="1" x14ac:dyDescent="0.25">
      <c r="D3522" s="20"/>
    </row>
    <row r="3523" spans="4:4" hidden="1" x14ac:dyDescent="0.25">
      <c r="D3523" s="20"/>
    </row>
    <row r="3524" spans="4:4" hidden="1" x14ac:dyDescent="0.25">
      <c r="D3524" s="20"/>
    </row>
    <row r="3525" spans="4:4" hidden="1" x14ac:dyDescent="0.25">
      <c r="D3525" s="20"/>
    </row>
    <row r="3526" spans="4:4" hidden="1" x14ac:dyDescent="0.25">
      <c r="D3526" s="20"/>
    </row>
    <row r="3527" spans="4:4" hidden="1" x14ac:dyDescent="0.25">
      <c r="D3527" s="20"/>
    </row>
    <row r="3528" spans="4:4" hidden="1" x14ac:dyDescent="0.25">
      <c r="D3528" s="20"/>
    </row>
    <row r="3529" spans="4:4" hidden="1" x14ac:dyDescent="0.25">
      <c r="D3529" s="20"/>
    </row>
    <row r="3530" spans="4:4" hidden="1" x14ac:dyDescent="0.25">
      <c r="D3530" s="20"/>
    </row>
    <row r="3531" spans="4:4" hidden="1" x14ac:dyDescent="0.25">
      <c r="D3531" s="20"/>
    </row>
    <row r="3532" spans="4:4" hidden="1" x14ac:dyDescent="0.25">
      <c r="D3532" s="20"/>
    </row>
    <row r="3533" spans="4:4" hidden="1" x14ac:dyDescent="0.25">
      <c r="D3533" s="20"/>
    </row>
    <row r="3534" spans="4:4" hidden="1" x14ac:dyDescent="0.25">
      <c r="D3534" s="20"/>
    </row>
    <row r="3535" spans="4:4" hidden="1" x14ac:dyDescent="0.25">
      <c r="D3535" s="20"/>
    </row>
    <row r="3536" spans="4:4" hidden="1" x14ac:dyDescent="0.25">
      <c r="D3536" s="20"/>
    </row>
    <row r="3537" spans="4:4" hidden="1" x14ac:dyDescent="0.25">
      <c r="D3537" s="20"/>
    </row>
    <row r="3538" spans="4:4" hidden="1" x14ac:dyDescent="0.25">
      <c r="D3538" s="20"/>
    </row>
    <row r="3539" spans="4:4" hidden="1" x14ac:dyDescent="0.25">
      <c r="D3539" s="20"/>
    </row>
    <row r="3540" spans="4:4" hidden="1" x14ac:dyDescent="0.25">
      <c r="D3540" s="20"/>
    </row>
    <row r="3541" spans="4:4" hidden="1" x14ac:dyDescent="0.25">
      <c r="D3541" s="20"/>
    </row>
    <row r="3542" spans="4:4" hidden="1" x14ac:dyDescent="0.25">
      <c r="D3542" s="20"/>
    </row>
    <row r="3543" spans="4:4" hidden="1" x14ac:dyDescent="0.25">
      <c r="D3543" s="20"/>
    </row>
    <row r="3544" spans="4:4" hidden="1" x14ac:dyDescent="0.25">
      <c r="D3544" s="20"/>
    </row>
    <row r="3545" spans="4:4" hidden="1" x14ac:dyDescent="0.25">
      <c r="D3545" s="20"/>
    </row>
    <row r="3546" spans="4:4" hidden="1" x14ac:dyDescent="0.25">
      <c r="D3546" s="20"/>
    </row>
    <row r="3547" spans="4:4" hidden="1" x14ac:dyDescent="0.25">
      <c r="D3547" s="20"/>
    </row>
    <row r="3548" spans="4:4" hidden="1" x14ac:dyDescent="0.25">
      <c r="D3548" s="20"/>
    </row>
    <row r="3549" spans="4:4" hidden="1" x14ac:dyDescent="0.25">
      <c r="D3549" s="20"/>
    </row>
    <row r="3550" spans="4:4" hidden="1" x14ac:dyDescent="0.25">
      <c r="D3550" s="20"/>
    </row>
    <row r="3551" spans="4:4" hidden="1" x14ac:dyDescent="0.25">
      <c r="D3551" s="20"/>
    </row>
    <row r="3552" spans="4:4" hidden="1" x14ac:dyDescent="0.25">
      <c r="D3552" s="20"/>
    </row>
    <row r="3553" spans="4:4" hidden="1" x14ac:dyDescent="0.25">
      <c r="D3553" s="20"/>
    </row>
    <row r="3554" spans="4:4" hidden="1" x14ac:dyDescent="0.25">
      <c r="D3554" s="20"/>
    </row>
    <row r="3555" spans="4:4" hidden="1" x14ac:dyDescent="0.25">
      <c r="D3555" s="20"/>
    </row>
    <row r="3556" spans="4:4" hidden="1" x14ac:dyDescent="0.25">
      <c r="D3556" s="20"/>
    </row>
    <row r="3557" spans="4:4" hidden="1" x14ac:dyDescent="0.25">
      <c r="D3557" s="20"/>
    </row>
    <row r="3558" spans="4:4" hidden="1" x14ac:dyDescent="0.25">
      <c r="D3558" s="20"/>
    </row>
    <row r="3559" spans="4:4" hidden="1" x14ac:dyDescent="0.25">
      <c r="D3559" s="20"/>
    </row>
    <row r="3560" spans="4:4" hidden="1" x14ac:dyDescent="0.25">
      <c r="D3560" s="20"/>
    </row>
    <row r="3561" spans="4:4" hidden="1" x14ac:dyDescent="0.25">
      <c r="D3561" s="20"/>
    </row>
    <row r="3562" spans="4:4" hidden="1" x14ac:dyDescent="0.25">
      <c r="D3562" s="20"/>
    </row>
    <row r="3563" spans="4:4" hidden="1" x14ac:dyDescent="0.25">
      <c r="D3563" s="20"/>
    </row>
    <row r="3564" spans="4:4" hidden="1" x14ac:dyDescent="0.25">
      <c r="D3564" s="20"/>
    </row>
    <row r="3565" spans="4:4" hidden="1" x14ac:dyDescent="0.25">
      <c r="D3565" s="20"/>
    </row>
    <row r="3566" spans="4:4" hidden="1" x14ac:dyDescent="0.25">
      <c r="D3566" s="20"/>
    </row>
    <row r="3567" spans="4:4" hidden="1" x14ac:dyDescent="0.25">
      <c r="D3567" s="20"/>
    </row>
    <row r="3568" spans="4:4" hidden="1" x14ac:dyDescent="0.25">
      <c r="D3568" s="20"/>
    </row>
    <row r="3569" spans="4:4" hidden="1" x14ac:dyDescent="0.25">
      <c r="D3569" s="20"/>
    </row>
    <row r="3570" spans="4:4" hidden="1" x14ac:dyDescent="0.25">
      <c r="D3570" s="20"/>
    </row>
    <row r="3571" spans="4:4" hidden="1" x14ac:dyDescent="0.25">
      <c r="D3571" s="20"/>
    </row>
    <row r="3572" spans="4:4" hidden="1" x14ac:dyDescent="0.25">
      <c r="D3572" s="20"/>
    </row>
    <row r="3573" spans="4:4" hidden="1" x14ac:dyDescent="0.25">
      <c r="D3573" s="20"/>
    </row>
    <row r="3574" spans="4:4" hidden="1" x14ac:dyDescent="0.25">
      <c r="D3574" s="20"/>
    </row>
    <row r="3575" spans="4:4" hidden="1" x14ac:dyDescent="0.25">
      <c r="D3575" s="20"/>
    </row>
    <row r="3576" spans="4:4" hidden="1" x14ac:dyDescent="0.25">
      <c r="D3576" s="20"/>
    </row>
    <row r="3577" spans="4:4" hidden="1" x14ac:dyDescent="0.25">
      <c r="D3577" s="20"/>
    </row>
    <row r="3578" spans="4:4" hidden="1" x14ac:dyDescent="0.25">
      <c r="D3578" s="20"/>
    </row>
    <row r="3579" spans="4:4" hidden="1" x14ac:dyDescent="0.25">
      <c r="D3579" s="20"/>
    </row>
    <row r="3580" spans="4:4" hidden="1" x14ac:dyDescent="0.25">
      <c r="D3580" s="20"/>
    </row>
    <row r="3581" spans="4:4" hidden="1" x14ac:dyDescent="0.25">
      <c r="D3581" s="20"/>
    </row>
    <row r="3582" spans="4:4" hidden="1" x14ac:dyDescent="0.25">
      <c r="D3582" s="20"/>
    </row>
    <row r="3583" spans="4:4" hidden="1" x14ac:dyDescent="0.25">
      <c r="D3583" s="20"/>
    </row>
    <row r="3584" spans="4:4" hidden="1" x14ac:dyDescent="0.25">
      <c r="D3584" s="20"/>
    </row>
    <row r="3585" spans="4:4" hidden="1" x14ac:dyDescent="0.25">
      <c r="D3585" s="20"/>
    </row>
    <row r="3586" spans="4:4" hidden="1" x14ac:dyDescent="0.25">
      <c r="D3586" s="20"/>
    </row>
    <row r="3587" spans="4:4" hidden="1" x14ac:dyDescent="0.25">
      <c r="D3587" s="20"/>
    </row>
    <row r="3588" spans="4:4" hidden="1" x14ac:dyDescent="0.25">
      <c r="D3588" s="20"/>
    </row>
    <row r="3589" spans="4:4" hidden="1" x14ac:dyDescent="0.25">
      <c r="D3589" s="20"/>
    </row>
    <row r="3590" spans="4:4" hidden="1" x14ac:dyDescent="0.25">
      <c r="D3590" s="20"/>
    </row>
    <row r="3591" spans="4:4" hidden="1" x14ac:dyDescent="0.25">
      <c r="D3591" s="20"/>
    </row>
    <row r="3592" spans="4:4" hidden="1" x14ac:dyDescent="0.25">
      <c r="D3592" s="20"/>
    </row>
    <row r="3593" spans="4:4" hidden="1" x14ac:dyDescent="0.25">
      <c r="D3593" s="20"/>
    </row>
    <row r="3594" spans="4:4" hidden="1" x14ac:dyDescent="0.25">
      <c r="D3594" s="20"/>
    </row>
    <row r="3595" spans="4:4" hidden="1" x14ac:dyDescent="0.25">
      <c r="D3595" s="20"/>
    </row>
    <row r="3596" spans="4:4" hidden="1" x14ac:dyDescent="0.25">
      <c r="D3596" s="20"/>
    </row>
    <row r="3597" spans="4:4" hidden="1" x14ac:dyDescent="0.25">
      <c r="D3597" s="20"/>
    </row>
    <row r="3598" spans="4:4" hidden="1" x14ac:dyDescent="0.25">
      <c r="D3598" s="20"/>
    </row>
    <row r="3599" spans="4:4" hidden="1" x14ac:dyDescent="0.25">
      <c r="D3599" s="20"/>
    </row>
    <row r="3600" spans="4:4" hidden="1" x14ac:dyDescent="0.25">
      <c r="D3600" s="20"/>
    </row>
    <row r="3601" spans="4:4" hidden="1" x14ac:dyDescent="0.25">
      <c r="D3601" s="20"/>
    </row>
    <row r="3602" spans="4:4" hidden="1" x14ac:dyDescent="0.25">
      <c r="D3602" s="20"/>
    </row>
    <row r="3603" spans="4:4" hidden="1" x14ac:dyDescent="0.25">
      <c r="D3603" s="20"/>
    </row>
    <row r="3604" spans="4:4" hidden="1" x14ac:dyDescent="0.25">
      <c r="D3604" s="20"/>
    </row>
    <row r="3605" spans="4:4" hidden="1" x14ac:dyDescent="0.25">
      <c r="D3605" s="20"/>
    </row>
    <row r="3606" spans="4:4" hidden="1" x14ac:dyDescent="0.25">
      <c r="D3606" s="20"/>
    </row>
    <row r="3607" spans="4:4" hidden="1" x14ac:dyDescent="0.25">
      <c r="D3607" s="20"/>
    </row>
    <row r="3608" spans="4:4" hidden="1" x14ac:dyDescent="0.25">
      <c r="D3608" s="20"/>
    </row>
    <row r="3609" spans="4:4" hidden="1" x14ac:dyDescent="0.25">
      <c r="D3609" s="20"/>
    </row>
    <row r="3610" spans="4:4" hidden="1" x14ac:dyDescent="0.25">
      <c r="D3610" s="20"/>
    </row>
    <row r="3611" spans="4:4" hidden="1" x14ac:dyDescent="0.25">
      <c r="D3611" s="20"/>
    </row>
    <row r="3612" spans="4:4" hidden="1" x14ac:dyDescent="0.25">
      <c r="D3612" s="20"/>
    </row>
    <row r="3613" spans="4:4" hidden="1" x14ac:dyDescent="0.25">
      <c r="D3613" s="20"/>
    </row>
    <row r="3614" spans="4:4" hidden="1" x14ac:dyDescent="0.25">
      <c r="D3614" s="20"/>
    </row>
    <row r="3615" spans="4:4" hidden="1" x14ac:dyDescent="0.25">
      <c r="D3615" s="20"/>
    </row>
    <row r="3616" spans="4:4" hidden="1" x14ac:dyDescent="0.25">
      <c r="D3616" s="20"/>
    </row>
    <row r="3617" spans="4:4" hidden="1" x14ac:dyDescent="0.25">
      <c r="D3617" s="20"/>
    </row>
    <row r="3618" spans="4:4" hidden="1" x14ac:dyDescent="0.25">
      <c r="D3618" s="20"/>
    </row>
    <row r="3619" spans="4:4" hidden="1" x14ac:dyDescent="0.25">
      <c r="D3619" s="20"/>
    </row>
    <row r="3620" spans="4:4" hidden="1" x14ac:dyDescent="0.25">
      <c r="D3620" s="20"/>
    </row>
    <row r="3621" spans="4:4" hidden="1" x14ac:dyDescent="0.25">
      <c r="D3621" s="20"/>
    </row>
    <row r="3622" spans="4:4" hidden="1" x14ac:dyDescent="0.25">
      <c r="D3622" s="20"/>
    </row>
    <row r="3623" spans="4:4" hidden="1" x14ac:dyDescent="0.25">
      <c r="D3623" s="20"/>
    </row>
    <row r="3624" spans="4:4" hidden="1" x14ac:dyDescent="0.25">
      <c r="D3624" s="20"/>
    </row>
    <row r="3625" spans="4:4" hidden="1" x14ac:dyDescent="0.25">
      <c r="D3625" s="20"/>
    </row>
    <row r="3626" spans="4:4" hidden="1" x14ac:dyDescent="0.25">
      <c r="D3626" s="20"/>
    </row>
    <row r="3627" spans="4:4" hidden="1" x14ac:dyDescent="0.25">
      <c r="D3627" s="20"/>
    </row>
    <row r="3628" spans="4:4" hidden="1" x14ac:dyDescent="0.25">
      <c r="D3628" s="20"/>
    </row>
    <row r="3629" spans="4:4" hidden="1" x14ac:dyDescent="0.25">
      <c r="D3629" s="20"/>
    </row>
    <row r="3630" spans="4:4" hidden="1" x14ac:dyDescent="0.25">
      <c r="D3630" s="20"/>
    </row>
    <row r="3631" spans="4:4" hidden="1" x14ac:dyDescent="0.25">
      <c r="D3631" s="20"/>
    </row>
    <row r="3632" spans="4:4" hidden="1" x14ac:dyDescent="0.25">
      <c r="D3632" s="20"/>
    </row>
    <row r="3633" spans="4:4" hidden="1" x14ac:dyDescent="0.25">
      <c r="D3633" s="20"/>
    </row>
    <row r="3634" spans="4:4" hidden="1" x14ac:dyDescent="0.25">
      <c r="D3634" s="20"/>
    </row>
    <row r="3635" spans="4:4" hidden="1" x14ac:dyDescent="0.25">
      <c r="D3635" s="20"/>
    </row>
    <row r="3636" spans="4:4" hidden="1" x14ac:dyDescent="0.25">
      <c r="D3636" s="20"/>
    </row>
    <row r="3637" spans="4:4" hidden="1" x14ac:dyDescent="0.25">
      <c r="D3637" s="20"/>
    </row>
    <row r="3638" spans="4:4" hidden="1" x14ac:dyDescent="0.25">
      <c r="D3638" s="20"/>
    </row>
    <row r="3639" spans="4:4" hidden="1" x14ac:dyDescent="0.25">
      <c r="D3639" s="20"/>
    </row>
    <row r="3640" spans="4:4" hidden="1" x14ac:dyDescent="0.25">
      <c r="D3640" s="20"/>
    </row>
    <row r="3641" spans="4:4" hidden="1" x14ac:dyDescent="0.25">
      <c r="D3641" s="20"/>
    </row>
    <row r="3642" spans="4:4" hidden="1" x14ac:dyDescent="0.25">
      <c r="D3642" s="20"/>
    </row>
    <row r="3643" spans="4:4" hidden="1" x14ac:dyDescent="0.25">
      <c r="D3643" s="20"/>
    </row>
    <row r="3644" spans="4:4" hidden="1" x14ac:dyDescent="0.25">
      <c r="D3644" s="20"/>
    </row>
    <row r="3645" spans="4:4" hidden="1" x14ac:dyDescent="0.25">
      <c r="D3645" s="20"/>
    </row>
    <row r="3646" spans="4:4" hidden="1" x14ac:dyDescent="0.25">
      <c r="D3646" s="20"/>
    </row>
    <row r="3647" spans="4:4" hidden="1" x14ac:dyDescent="0.25">
      <c r="D3647" s="20"/>
    </row>
    <row r="3648" spans="4:4" hidden="1" x14ac:dyDescent="0.25">
      <c r="D3648" s="20"/>
    </row>
    <row r="3649" spans="4:4" hidden="1" x14ac:dyDescent="0.25">
      <c r="D3649" s="20"/>
    </row>
    <row r="3650" spans="4:4" hidden="1" x14ac:dyDescent="0.25">
      <c r="D3650" s="20"/>
    </row>
    <row r="3651" spans="4:4" hidden="1" x14ac:dyDescent="0.25">
      <c r="D3651" s="20"/>
    </row>
    <row r="3652" spans="4:4" hidden="1" x14ac:dyDescent="0.25">
      <c r="D3652" s="20"/>
    </row>
    <row r="3653" spans="4:4" hidden="1" x14ac:dyDescent="0.25">
      <c r="D3653" s="20"/>
    </row>
    <row r="3654" spans="4:4" hidden="1" x14ac:dyDescent="0.25">
      <c r="D3654" s="20"/>
    </row>
    <row r="3655" spans="4:4" hidden="1" x14ac:dyDescent="0.25">
      <c r="D3655" s="20"/>
    </row>
    <row r="3656" spans="4:4" hidden="1" x14ac:dyDescent="0.25">
      <c r="D3656" s="20"/>
    </row>
    <row r="3657" spans="4:4" hidden="1" x14ac:dyDescent="0.25">
      <c r="D3657" s="20"/>
    </row>
    <row r="3658" spans="4:4" hidden="1" x14ac:dyDescent="0.25">
      <c r="D3658" s="20"/>
    </row>
    <row r="3659" spans="4:4" hidden="1" x14ac:dyDescent="0.25">
      <c r="D3659" s="20"/>
    </row>
    <row r="3660" spans="4:4" hidden="1" x14ac:dyDescent="0.25">
      <c r="D3660" s="20"/>
    </row>
    <row r="3661" spans="4:4" hidden="1" x14ac:dyDescent="0.25">
      <c r="D3661" s="20"/>
    </row>
    <row r="3662" spans="4:4" hidden="1" x14ac:dyDescent="0.25">
      <c r="D3662" s="20"/>
    </row>
    <row r="3663" spans="4:4" hidden="1" x14ac:dyDescent="0.25">
      <c r="D3663" s="20"/>
    </row>
    <row r="3664" spans="4:4" hidden="1" x14ac:dyDescent="0.25">
      <c r="D3664" s="20"/>
    </row>
    <row r="3665" spans="4:4" hidden="1" x14ac:dyDescent="0.25">
      <c r="D3665" s="20"/>
    </row>
    <row r="3666" spans="4:4" hidden="1" x14ac:dyDescent="0.25">
      <c r="D3666" s="20"/>
    </row>
    <row r="3667" spans="4:4" hidden="1" x14ac:dyDescent="0.25">
      <c r="D3667" s="20"/>
    </row>
    <row r="3668" spans="4:4" hidden="1" x14ac:dyDescent="0.25">
      <c r="D3668" s="20"/>
    </row>
    <row r="3669" spans="4:4" hidden="1" x14ac:dyDescent="0.25">
      <c r="D3669" s="20"/>
    </row>
    <row r="3670" spans="4:4" hidden="1" x14ac:dyDescent="0.25">
      <c r="D3670" s="20"/>
    </row>
    <row r="3671" spans="4:4" hidden="1" x14ac:dyDescent="0.25">
      <c r="D3671" s="20"/>
    </row>
    <row r="3672" spans="4:4" hidden="1" x14ac:dyDescent="0.25">
      <c r="D3672" s="20"/>
    </row>
    <row r="3673" spans="4:4" hidden="1" x14ac:dyDescent="0.25">
      <c r="D3673" s="20"/>
    </row>
    <row r="3674" spans="4:4" hidden="1" x14ac:dyDescent="0.25">
      <c r="D3674" s="20"/>
    </row>
    <row r="3675" spans="4:4" hidden="1" x14ac:dyDescent="0.25">
      <c r="D3675" s="20"/>
    </row>
    <row r="3676" spans="4:4" hidden="1" x14ac:dyDescent="0.25">
      <c r="D3676" s="20"/>
    </row>
    <row r="3677" spans="4:4" hidden="1" x14ac:dyDescent="0.25">
      <c r="D3677" s="20"/>
    </row>
    <row r="3678" spans="4:4" hidden="1" x14ac:dyDescent="0.25">
      <c r="D3678" s="20"/>
    </row>
    <row r="3679" spans="4:4" hidden="1" x14ac:dyDescent="0.25">
      <c r="D3679" s="20"/>
    </row>
    <row r="3680" spans="4:4" hidden="1" x14ac:dyDescent="0.25">
      <c r="D3680" s="20"/>
    </row>
    <row r="3681" spans="4:4" hidden="1" x14ac:dyDescent="0.25">
      <c r="D3681" s="20"/>
    </row>
    <row r="3682" spans="4:4" hidden="1" x14ac:dyDescent="0.25">
      <c r="D3682" s="20"/>
    </row>
    <row r="3683" spans="4:4" hidden="1" x14ac:dyDescent="0.25">
      <c r="D3683" s="20"/>
    </row>
    <row r="3684" spans="4:4" hidden="1" x14ac:dyDescent="0.25">
      <c r="D3684" s="20"/>
    </row>
    <row r="3685" spans="4:4" hidden="1" x14ac:dyDescent="0.25">
      <c r="D3685" s="20"/>
    </row>
    <row r="3686" spans="4:4" hidden="1" x14ac:dyDescent="0.25">
      <c r="D3686" s="20"/>
    </row>
    <row r="3687" spans="4:4" hidden="1" x14ac:dyDescent="0.25">
      <c r="D3687" s="20"/>
    </row>
    <row r="3688" spans="4:4" hidden="1" x14ac:dyDescent="0.25">
      <c r="D3688" s="20"/>
    </row>
    <row r="3689" spans="4:4" hidden="1" x14ac:dyDescent="0.25">
      <c r="D3689" s="20"/>
    </row>
    <row r="3690" spans="4:4" hidden="1" x14ac:dyDescent="0.25">
      <c r="D3690" s="20"/>
    </row>
    <row r="3691" spans="4:4" hidden="1" x14ac:dyDescent="0.25">
      <c r="D3691" s="20"/>
    </row>
    <row r="3692" spans="4:4" hidden="1" x14ac:dyDescent="0.25">
      <c r="D3692" s="20"/>
    </row>
    <row r="3693" spans="4:4" hidden="1" x14ac:dyDescent="0.25">
      <c r="D3693" s="20"/>
    </row>
    <row r="3694" spans="4:4" hidden="1" x14ac:dyDescent="0.25">
      <c r="D3694" s="20"/>
    </row>
    <row r="3695" spans="4:4" hidden="1" x14ac:dyDescent="0.25">
      <c r="D3695" s="20"/>
    </row>
    <row r="3696" spans="4:4" hidden="1" x14ac:dyDescent="0.25">
      <c r="D3696" s="20"/>
    </row>
    <row r="3697" spans="4:4" hidden="1" x14ac:dyDescent="0.25">
      <c r="D3697" s="20"/>
    </row>
    <row r="3698" spans="4:4" hidden="1" x14ac:dyDescent="0.25">
      <c r="D3698" s="20"/>
    </row>
    <row r="3699" spans="4:4" hidden="1" x14ac:dyDescent="0.25">
      <c r="D3699" s="20"/>
    </row>
    <row r="3700" spans="4:4" hidden="1" x14ac:dyDescent="0.25">
      <c r="D3700" s="20"/>
    </row>
    <row r="3701" spans="4:4" hidden="1" x14ac:dyDescent="0.25">
      <c r="D3701" s="20"/>
    </row>
    <row r="3702" spans="4:4" hidden="1" x14ac:dyDescent="0.25">
      <c r="D3702" s="20"/>
    </row>
    <row r="3703" spans="4:4" hidden="1" x14ac:dyDescent="0.25">
      <c r="D3703" s="20"/>
    </row>
    <row r="3704" spans="4:4" hidden="1" x14ac:dyDescent="0.25">
      <c r="D3704" s="20"/>
    </row>
    <row r="3705" spans="4:4" hidden="1" x14ac:dyDescent="0.25">
      <c r="D3705" s="20"/>
    </row>
    <row r="3706" spans="4:4" hidden="1" x14ac:dyDescent="0.25">
      <c r="D3706" s="20"/>
    </row>
    <row r="3707" spans="4:4" hidden="1" x14ac:dyDescent="0.25">
      <c r="D3707" s="20"/>
    </row>
    <row r="3708" spans="4:4" hidden="1" x14ac:dyDescent="0.25">
      <c r="D3708" s="20"/>
    </row>
    <row r="3709" spans="4:4" hidden="1" x14ac:dyDescent="0.25">
      <c r="D3709" s="20"/>
    </row>
    <row r="3710" spans="4:4" hidden="1" x14ac:dyDescent="0.25">
      <c r="D3710" s="20"/>
    </row>
    <row r="3711" spans="4:4" hidden="1" x14ac:dyDescent="0.25">
      <c r="D3711" s="20"/>
    </row>
    <row r="3712" spans="4:4" hidden="1" x14ac:dyDescent="0.25">
      <c r="D3712" s="20"/>
    </row>
    <row r="3713" spans="4:4" hidden="1" x14ac:dyDescent="0.25">
      <c r="D3713" s="20"/>
    </row>
    <row r="3714" spans="4:4" hidden="1" x14ac:dyDescent="0.25">
      <c r="D3714" s="20"/>
    </row>
    <row r="3715" spans="4:4" hidden="1" x14ac:dyDescent="0.25">
      <c r="D3715" s="20"/>
    </row>
    <row r="3716" spans="4:4" hidden="1" x14ac:dyDescent="0.25">
      <c r="D3716" s="20"/>
    </row>
    <row r="3717" spans="4:4" hidden="1" x14ac:dyDescent="0.25">
      <c r="D3717" s="20"/>
    </row>
    <row r="3718" spans="4:4" hidden="1" x14ac:dyDescent="0.25">
      <c r="D3718" s="20"/>
    </row>
    <row r="3719" spans="4:4" hidden="1" x14ac:dyDescent="0.25">
      <c r="D3719" s="20"/>
    </row>
    <row r="3720" spans="4:4" hidden="1" x14ac:dyDescent="0.25">
      <c r="D3720" s="20"/>
    </row>
    <row r="3721" spans="4:4" hidden="1" x14ac:dyDescent="0.25">
      <c r="D3721" s="20"/>
    </row>
    <row r="3722" spans="4:4" hidden="1" x14ac:dyDescent="0.25">
      <c r="D3722" s="20"/>
    </row>
    <row r="3723" spans="4:4" hidden="1" x14ac:dyDescent="0.25">
      <c r="D3723" s="20"/>
    </row>
    <row r="3724" spans="4:4" hidden="1" x14ac:dyDescent="0.25">
      <c r="D3724" s="20"/>
    </row>
    <row r="3725" spans="4:4" hidden="1" x14ac:dyDescent="0.25">
      <c r="D3725" s="20"/>
    </row>
    <row r="3726" spans="4:4" hidden="1" x14ac:dyDescent="0.25">
      <c r="D3726" s="20"/>
    </row>
    <row r="3727" spans="4:4" hidden="1" x14ac:dyDescent="0.25">
      <c r="D3727" s="20"/>
    </row>
    <row r="3728" spans="4:4" hidden="1" x14ac:dyDescent="0.25">
      <c r="D3728" s="20"/>
    </row>
    <row r="3729" spans="4:4" hidden="1" x14ac:dyDescent="0.25">
      <c r="D3729" s="20"/>
    </row>
    <row r="3730" spans="4:4" hidden="1" x14ac:dyDescent="0.25">
      <c r="D3730" s="20"/>
    </row>
    <row r="3731" spans="4:4" hidden="1" x14ac:dyDescent="0.25">
      <c r="D3731" s="20"/>
    </row>
    <row r="3732" spans="4:4" hidden="1" x14ac:dyDescent="0.25">
      <c r="D3732" s="20"/>
    </row>
    <row r="3733" spans="4:4" hidden="1" x14ac:dyDescent="0.25">
      <c r="D3733" s="20"/>
    </row>
    <row r="3734" spans="4:4" hidden="1" x14ac:dyDescent="0.25">
      <c r="D3734" s="20"/>
    </row>
    <row r="3735" spans="4:4" hidden="1" x14ac:dyDescent="0.25">
      <c r="D3735" s="20"/>
    </row>
    <row r="3736" spans="4:4" hidden="1" x14ac:dyDescent="0.25">
      <c r="D3736" s="20"/>
    </row>
    <row r="3737" spans="4:4" hidden="1" x14ac:dyDescent="0.25">
      <c r="D3737" s="20"/>
    </row>
    <row r="3738" spans="4:4" hidden="1" x14ac:dyDescent="0.25">
      <c r="D3738" s="20"/>
    </row>
    <row r="3739" spans="4:4" hidden="1" x14ac:dyDescent="0.25">
      <c r="D3739" s="20"/>
    </row>
    <row r="3740" spans="4:4" hidden="1" x14ac:dyDescent="0.25">
      <c r="D3740" s="20"/>
    </row>
    <row r="3741" spans="4:4" hidden="1" x14ac:dyDescent="0.25">
      <c r="D3741" s="20"/>
    </row>
    <row r="3742" spans="4:4" hidden="1" x14ac:dyDescent="0.25">
      <c r="D3742" s="20"/>
    </row>
    <row r="3743" spans="4:4" hidden="1" x14ac:dyDescent="0.25">
      <c r="D3743" s="20"/>
    </row>
    <row r="3744" spans="4:4" hidden="1" x14ac:dyDescent="0.25">
      <c r="D3744" s="20"/>
    </row>
    <row r="3745" spans="4:4" hidden="1" x14ac:dyDescent="0.25">
      <c r="D3745" s="20"/>
    </row>
    <row r="3746" spans="4:4" hidden="1" x14ac:dyDescent="0.25">
      <c r="D3746" s="20"/>
    </row>
    <row r="3747" spans="4:4" hidden="1" x14ac:dyDescent="0.25">
      <c r="D3747" s="20"/>
    </row>
    <row r="3748" spans="4:4" hidden="1" x14ac:dyDescent="0.25">
      <c r="D3748" s="20"/>
    </row>
    <row r="3749" spans="4:4" hidden="1" x14ac:dyDescent="0.25">
      <c r="D3749" s="20"/>
    </row>
    <row r="3750" spans="4:4" hidden="1" x14ac:dyDescent="0.25">
      <c r="D3750" s="20"/>
    </row>
    <row r="3751" spans="4:4" hidden="1" x14ac:dyDescent="0.25">
      <c r="D3751" s="20"/>
    </row>
    <row r="3752" spans="4:4" hidden="1" x14ac:dyDescent="0.25">
      <c r="D3752" s="20"/>
    </row>
    <row r="3753" spans="4:4" hidden="1" x14ac:dyDescent="0.25">
      <c r="D3753" s="20"/>
    </row>
    <row r="3754" spans="4:4" hidden="1" x14ac:dyDescent="0.25">
      <c r="D3754" s="20"/>
    </row>
    <row r="3755" spans="4:4" hidden="1" x14ac:dyDescent="0.25">
      <c r="D3755" s="20"/>
    </row>
    <row r="3756" spans="4:4" hidden="1" x14ac:dyDescent="0.25">
      <c r="D3756" s="20"/>
    </row>
    <row r="3757" spans="4:4" hidden="1" x14ac:dyDescent="0.25">
      <c r="D3757" s="20"/>
    </row>
    <row r="3758" spans="4:4" hidden="1" x14ac:dyDescent="0.25">
      <c r="D3758" s="20"/>
    </row>
    <row r="3759" spans="4:4" hidden="1" x14ac:dyDescent="0.25">
      <c r="D3759" s="20"/>
    </row>
    <row r="3760" spans="4:4" hidden="1" x14ac:dyDescent="0.25">
      <c r="D3760" s="20"/>
    </row>
    <row r="3761" spans="4:4" hidden="1" x14ac:dyDescent="0.25">
      <c r="D3761" s="20"/>
    </row>
    <row r="3762" spans="4:4" hidden="1" x14ac:dyDescent="0.25">
      <c r="D3762" s="20"/>
    </row>
    <row r="3763" spans="4:4" hidden="1" x14ac:dyDescent="0.25">
      <c r="D3763" s="20"/>
    </row>
    <row r="3764" spans="4:4" hidden="1" x14ac:dyDescent="0.25">
      <c r="D3764" s="20"/>
    </row>
    <row r="3765" spans="4:4" hidden="1" x14ac:dyDescent="0.25">
      <c r="D3765" s="20"/>
    </row>
    <row r="3766" spans="4:4" hidden="1" x14ac:dyDescent="0.25">
      <c r="D3766" s="20"/>
    </row>
    <row r="3767" spans="4:4" hidden="1" x14ac:dyDescent="0.25">
      <c r="D3767" s="20"/>
    </row>
    <row r="3768" spans="4:4" hidden="1" x14ac:dyDescent="0.25">
      <c r="D3768" s="20"/>
    </row>
    <row r="3769" spans="4:4" hidden="1" x14ac:dyDescent="0.25">
      <c r="D3769" s="20"/>
    </row>
    <row r="3770" spans="4:4" hidden="1" x14ac:dyDescent="0.25">
      <c r="D3770" s="20"/>
    </row>
    <row r="3771" spans="4:4" hidden="1" x14ac:dyDescent="0.25">
      <c r="D3771" s="20"/>
    </row>
    <row r="3772" spans="4:4" hidden="1" x14ac:dyDescent="0.25">
      <c r="D3772" s="20"/>
    </row>
    <row r="3773" spans="4:4" hidden="1" x14ac:dyDescent="0.25">
      <c r="D3773" s="20"/>
    </row>
    <row r="3774" spans="4:4" hidden="1" x14ac:dyDescent="0.25">
      <c r="D3774" s="20"/>
    </row>
    <row r="3775" spans="4:4" hidden="1" x14ac:dyDescent="0.25">
      <c r="D3775" s="20"/>
    </row>
    <row r="3776" spans="4:4" hidden="1" x14ac:dyDescent="0.25">
      <c r="D3776" s="20"/>
    </row>
    <row r="3777" spans="4:4" hidden="1" x14ac:dyDescent="0.25">
      <c r="D3777" s="20"/>
    </row>
    <row r="3778" spans="4:4" hidden="1" x14ac:dyDescent="0.25">
      <c r="D3778" s="20"/>
    </row>
    <row r="3779" spans="4:4" hidden="1" x14ac:dyDescent="0.25">
      <c r="D3779" s="20"/>
    </row>
    <row r="3780" spans="4:4" hidden="1" x14ac:dyDescent="0.25">
      <c r="D3780" s="20"/>
    </row>
    <row r="3781" spans="4:4" hidden="1" x14ac:dyDescent="0.25">
      <c r="D3781" s="20"/>
    </row>
    <row r="3782" spans="4:4" hidden="1" x14ac:dyDescent="0.25">
      <c r="D3782" s="20"/>
    </row>
    <row r="3783" spans="4:4" hidden="1" x14ac:dyDescent="0.25">
      <c r="D3783" s="20"/>
    </row>
    <row r="3784" spans="4:4" hidden="1" x14ac:dyDescent="0.25">
      <c r="D3784" s="20"/>
    </row>
    <row r="3785" spans="4:4" hidden="1" x14ac:dyDescent="0.25">
      <c r="D3785" s="20"/>
    </row>
    <row r="3786" spans="4:4" hidden="1" x14ac:dyDescent="0.25">
      <c r="D3786" s="20"/>
    </row>
    <row r="3787" spans="4:4" hidden="1" x14ac:dyDescent="0.25">
      <c r="D3787" s="20"/>
    </row>
    <row r="3788" spans="4:4" hidden="1" x14ac:dyDescent="0.25">
      <c r="D3788" s="20"/>
    </row>
    <row r="3789" spans="4:4" hidden="1" x14ac:dyDescent="0.25">
      <c r="D3789" s="20"/>
    </row>
    <row r="3790" spans="4:4" hidden="1" x14ac:dyDescent="0.25">
      <c r="D3790" s="20"/>
    </row>
    <row r="3791" spans="4:4" hidden="1" x14ac:dyDescent="0.25">
      <c r="D3791" s="20"/>
    </row>
    <row r="3792" spans="4:4" hidden="1" x14ac:dyDescent="0.25">
      <c r="D3792" s="20"/>
    </row>
    <row r="3793" spans="4:4" hidden="1" x14ac:dyDescent="0.25">
      <c r="D3793" s="20"/>
    </row>
    <row r="3794" spans="4:4" hidden="1" x14ac:dyDescent="0.25">
      <c r="D3794" s="20"/>
    </row>
    <row r="3795" spans="4:4" hidden="1" x14ac:dyDescent="0.25">
      <c r="D3795" s="20"/>
    </row>
    <row r="3796" spans="4:4" hidden="1" x14ac:dyDescent="0.25">
      <c r="D3796" s="20"/>
    </row>
    <row r="3797" spans="4:4" hidden="1" x14ac:dyDescent="0.25">
      <c r="D3797" s="20"/>
    </row>
    <row r="3798" spans="4:4" hidden="1" x14ac:dyDescent="0.25">
      <c r="D3798" s="20"/>
    </row>
    <row r="3799" spans="4:4" hidden="1" x14ac:dyDescent="0.25">
      <c r="D3799" s="20"/>
    </row>
    <row r="3800" spans="4:4" hidden="1" x14ac:dyDescent="0.25">
      <c r="D3800" s="20"/>
    </row>
    <row r="3801" spans="4:4" hidden="1" x14ac:dyDescent="0.25">
      <c r="D3801" s="20"/>
    </row>
    <row r="3802" spans="4:4" hidden="1" x14ac:dyDescent="0.25">
      <c r="D3802" s="20"/>
    </row>
    <row r="3803" spans="4:4" hidden="1" x14ac:dyDescent="0.25">
      <c r="D3803" s="20"/>
    </row>
    <row r="3804" spans="4:4" hidden="1" x14ac:dyDescent="0.25">
      <c r="D3804" s="20"/>
    </row>
    <row r="3805" spans="4:4" hidden="1" x14ac:dyDescent="0.25">
      <c r="D3805" s="20"/>
    </row>
    <row r="3806" spans="4:4" hidden="1" x14ac:dyDescent="0.25">
      <c r="D3806" s="20"/>
    </row>
    <row r="3807" spans="4:4" hidden="1" x14ac:dyDescent="0.25">
      <c r="D3807" s="20"/>
    </row>
    <row r="3808" spans="4:4" hidden="1" x14ac:dyDescent="0.25">
      <c r="D3808" s="20"/>
    </row>
    <row r="3809" spans="4:4" hidden="1" x14ac:dyDescent="0.25">
      <c r="D3809" s="20"/>
    </row>
    <row r="3810" spans="4:4" hidden="1" x14ac:dyDescent="0.25">
      <c r="D3810" s="20"/>
    </row>
    <row r="3811" spans="4:4" hidden="1" x14ac:dyDescent="0.25">
      <c r="D3811" s="20"/>
    </row>
    <row r="3812" spans="4:4" hidden="1" x14ac:dyDescent="0.25">
      <c r="D3812" s="20"/>
    </row>
    <row r="3813" spans="4:4" hidden="1" x14ac:dyDescent="0.25">
      <c r="D3813" s="20"/>
    </row>
    <row r="3814" spans="4:4" hidden="1" x14ac:dyDescent="0.25">
      <c r="D3814" s="20"/>
    </row>
    <row r="3815" spans="4:4" hidden="1" x14ac:dyDescent="0.25">
      <c r="D3815" s="20"/>
    </row>
    <row r="3816" spans="4:4" hidden="1" x14ac:dyDescent="0.25">
      <c r="D3816" s="20"/>
    </row>
    <row r="3817" spans="4:4" hidden="1" x14ac:dyDescent="0.25">
      <c r="D3817" s="20"/>
    </row>
    <row r="3818" spans="4:4" hidden="1" x14ac:dyDescent="0.25">
      <c r="D3818" s="20"/>
    </row>
    <row r="3819" spans="4:4" hidden="1" x14ac:dyDescent="0.25">
      <c r="D3819" s="20"/>
    </row>
    <row r="3820" spans="4:4" hidden="1" x14ac:dyDescent="0.25">
      <c r="D3820" s="20"/>
    </row>
    <row r="3821" spans="4:4" hidden="1" x14ac:dyDescent="0.25">
      <c r="D3821" s="20"/>
    </row>
    <row r="3822" spans="4:4" hidden="1" x14ac:dyDescent="0.25">
      <c r="D3822" s="20"/>
    </row>
    <row r="3823" spans="4:4" hidden="1" x14ac:dyDescent="0.25">
      <c r="D3823" s="20"/>
    </row>
    <row r="3824" spans="4:4" hidden="1" x14ac:dyDescent="0.25">
      <c r="D3824" s="20"/>
    </row>
    <row r="3825" spans="4:4" hidden="1" x14ac:dyDescent="0.25">
      <c r="D3825" s="20"/>
    </row>
    <row r="3826" spans="4:4" hidden="1" x14ac:dyDescent="0.25">
      <c r="D3826" s="20"/>
    </row>
    <row r="3827" spans="4:4" hidden="1" x14ac:dyDescent="0.25">
      <c r="D3827" s="20"/>
    </row>
    <row r="3828" spans="4:4" hidden="1" x14ac:dyDescent="0.25">
      <c r="D3828" s="20"/>
    </row>
    <row r="3829" spans="4:4" hidden="1" x14ac:dyDescent="0.25">
      <c r="D3829" s="20"/>
    </row>
    <row r="3830" spans="4:4" hidden="1" x14ac:dyDescent="0.25">
      <c r="D3830" s="20"/>
    </row>
    <row r="3831" spans="4:4" hidden="1" x14ac:dyDescent="0.25">
      <c r="D3831" s="20"/>
    </row>
    <row r="3832" spans="4:4" hidden="1" x14ac:dyDescent="0.25">
      <c r="D3832" s="20"/>
    </row>
    <row r="3833" spans="4:4" hidden="1" x14ac:dyDescent="0.25">
      <c r="D3833" s="20"/>
    </row>
    <row r="3834" spans="4:4" hidden="1" x14ac:dyDescent="0.25">
      <c r="D3834" s="20"/>
    </row>
    <row r="3835" spans="4:4" hidden="1" x14ac:dyDescent="0.25">
      <c r="D3835" s="20"/>
    </row>
    <row r="3836" spans="4:4" hidden="1" x14ac:dyDescent="0.25">
      <c r="D3836" s="20"/>
    </row>
    <row r="3837" spans="4:4" hidden="1" x14ac:dyDescent="0.25">
      <c r="D3837" s="20"/>
    </row>
    <row r="3838" spans="4:4" hidden="1" x14ac:dyDescent="0.25">
      <c r="D3838" s="20"/>
    </row>
    <row r="3839" spans="4:4" hidden="1" x14ac:dyDescent="0.25">
      <c r="D3839" s="20"/>
    </row>
    <row r="3840" spans="4:4" hidden="1" x14ac:dyDescent="0.25">
      <c r="D3840" s="20"/>
    </row>
    <row r="3841" spans="4:4" hidden="1" x14ac:dyDescent="0.25">
      <c r="D3841" s="20"/>
    </row>
    <row r="3842" spans="4:4" hidden="1" x14ac:dyDescent="0.25">
      <c r="D3842" s="20"/>
    </row>
    <row r="3843" spans="4:4" hidden="1" x14ac:dyDescent="0.25">
      <c r="D3843" s="20"/>
    </row>
    <row r="3844" spans="4:4" hidden="1" x14ac:dyDescent="0.25">
      <c r="D3844" s="20"/>
    </row>
    <row r="3845" spans="4:4" hidden="1" x14ac:dyDescent="0.25">
      <c r="D3845" s="20"/>
    </row>
    <row r="3846" spans="4:4" hidden="1" x14ac:dyDescent="0.25">
      <c r="D3846" s="20"/>
    </row>
    <row r="3847" spans="4:4" hidden="1" x14ac:dyDescent="0.25">
      <c r="D3847" s="20"/>
    </row>
    <row r="3848" spans="4:4" hidden="1" x14ac:dyDescent="0.25">
      <c r="D3848" s="20"/>
    </row>
    <row r="3849" spans="4:4" hidden="1" x14ac:dyDescent="0.25">
      <c r="D3849" s="20"/>
    </row>
    <row r="3850" spans="4:4" hidden="1" x14ac:dyDescent="0.25">
      <c r="D3850" s="20"/>
    </row>
    <row r="3851" spans="4:4" hidden="1" x14ac:dyDescent="0.25">
      <c r="D3851" s="20"/>
    </row>
    <row r="3852" spans="4:4" hidden="1" x14ac:dyDescent="0.25">
      <c r="D3852" s="20"/>
    </row>
    <row r="3853" spans="4:4" hidden="1" x14ac:dyDescent="0.25">
      <c r="D3853" s="20"/>
    </row>
    <row r="3854" spans="4:4" hidden="1" x14ac:dyDescent="0.25">
      <c r="D3854" s="20"/>
    </row>
    <row r="3855" spans="4:4" hidden="1" x14ac:dyDescent="0.25">
      <c r="D3855" s="20"/>
    </row>
    <row r="3856" spans="4:4" hidden="1" x14ac:dyDescent="0.25">
      <c r="D3856" s="20"/>
    </row>
    <row r="3857" spans="4:4" hidden="1" x14ac:dyDescent="0.25">
      <c r="D3857" s="20"/>
    </row>
    <row r="3858" spans="4:4" hidden="1" x14ac:dyDescent="0.25">
      <c r="D3858" s="20"/>
    </row>
    <row r="3859" spans="4:4" hidden="1" x14ac:dyDescent="0.25">
      <c r="D3859" s="20"/>
    </row>
    <row r="3860" spans="4:4" hidden="1" x14ac:dyDescent="0.25">
      <c r="D3860" s="20"/>
    </row>
    <row r="3861" spans="4:4" hidden="1" x14ac:dyDescent="0.25">
      <c r="D3861" s="20"/>
    </row>
    <row r="3862" spans="4:4" hidden="1" x14ac:dyDescent="0.25">
      <c r="D3862" s="20"/>
    </row>
    <row r="3863" spans="4:4" hidden="1" x14ac:dyDescent="0.25">
      <c r="D3863" s="20"/>
    </row>
    <row r="3864" spans="4:4" hidden="1" x14ac:dyDescent="0.25">
      <c r="D3864" s="20"/>
    </row>
    <row r="3865" spans="4:4" hidden="1" x14ac:dyDescent="0.25">
      <c r="D3865" s="20"/>
    </row>
    <row r="3866" spans="4:4" hidden="1" x14ac:dyDescent="0.25">
      <c r="D3866" s="20"/>
    </row>
    <row r="3867" spans="4:4" hidden="1" x14ac:dyDescent="0.25">
      <c r="D3867" s="20"/>
    </row>
    <row r="3868" spans="4:4" hidden="1" x14ac:dyDescent="0.25">
      <c r="D3868" s="20"/>
    </row>
    <row r="3869" spans="4:4" hidden="1" x14ac:dyDescent="0.25">
      <c r="D3869" s="20"/>
    </row>
    <row r="3870" spans="4:4" hidden="1" x14ac:dyDescent="0.25">
      <c r="D3870" s="20"/>
    </row>
    <row r="3871" spans="4:4" hidden="1" x14ac:dyDescent="0.25">
      <c r="D3871" s="20"/>
    </row>
    <row r="3872" spans="4:4" hidden="1" x14ac:dyDescent="0.25">
      <c r="D3872" s="20"/>
    </row>
    <row r="3873" spans="4:4" hidden="1" x14ac:dyDescent="0.25">
      <c r="D3873" s="20"/>
    </row>
    <row r="3874" spans="4:4" hidden="1" x14ac:dyDescent="0.25">
      <c r="D3874" s="20"/>
    </row>
    <row r="3875" spans="4:4" hidden="1" x14ac:dyDescent="0.25">
      <c r="D3875" s="20"/>
    </row>
    <row r="3876" spans="4:4" hidden="1" x14ac:dyDescent="0.25">
      <c r="D3876" s="20"/>
    </row>
    <row r="3877" spans="4:4" hidden="1" x14ac:dyDescent="0.25">
      <c r="D3877" s="20"/>
    </row>
    <row r="3878" spans="4:4" hidden="1" x14ac:dyDescent="0.25">
      <c r="D3878" s="20"/>
    </row>
    <row r="3879" spans="4:4" hidden="1" x14ac:dyDescent="0.25">
      <c r="D3879" s="20"/>
    </row>
    <row r="3880" spans="4:4" hidden="1" x14ac:dyDescent="0.25">
      <c r="D3880" s="20"/>
    </row>
    <row r="3881" spans="4:4" hidden="1" x14ac:dyDescent="0.25">
      <c r="D3881" s="20"/>
    </row>
    <row r="3882" spans="4:4" hidden="1" x14ac:dyDescent="0.25">
      <c r="D3882" s="20"/>
    </row>
    <row r="3883" spans="4:4" hidden="1" x14ac:dyDescent="0.25">
      <c r="D3883" s="20"/>
    </row>
    <row r="3884" spans="4:4" hidden="1" x14ac:dyDescent="0.25">
      <c r="D3884" s="20"/>
    </row>
    <row r="3885" spans="4:4" hidden="1" x14ac:dyDescent="0.25">
      <c r="D3885" s="20"/>
    </row>
    <row r="3886" spans="4:4" hidden="1" x14ac:dyDescent="0.25">
      <c r="D3886" s="20"/>
    </row>
    <row r="3887" spans="4:4" hidden="1" x14ac:dyDescent="0.25">
      <c r="D3887" s="20"/>
    </row>
    <row r="3888" spans="4:4" hidden="1" x14ac:dyDescent="0.25">
      <c r="D3888" s="20"/>
    </row>
    <row r="3889" spans="4:4" hidden="1" x14ac:dyDescent="0.25">
      <c r="D3889" s="20"/>
    </row>
    <row r="3890" spans="4:4" hidden="1" x14ac:dyDescent="0.25">
      <c r="D3890" s="20"/>
    </row>
    <row r="3891" spans="4:4" hidden="1" x14ac:dyDescent="0.25">
      <c r="D3891" s="20"/>
    </row>
    <row r="3892" spans="4:4" hidden="1" x14ac:dyDescent="0.25">
      <c r="D3892" s="20"/>
    </row>
    <row r="3893" spans="4:4" hidden="1" x14ac:dyDescent="0.25">
      <c r="D3893" s="20"/>
    </row>
    <row r="3894" spans="4:4" hidden="1" x14ac:dyDescent="0.25">
      <c r="D3894" s="20"/>
    </row>
    <row r="3895" spans="4:4" hidden="1" x14ac:dyDescent="0.25">
      <c r="D3895" s="20"/>
    </row>
    <row r="3896" spans="4:4" hidden="1" x14ac:dyDescent="0.25">
      <c r="D3896" s="20"/>
    </row>
    <row r="3897" spans="4:4" hidden="1" x14ac:dyDescent="0.25">
      <c r="D3897" s="20"/>
    </row>
    <row r="3898" spans="4:4" hidden="1" x14ac:dyDescent="0.25">
      <c r="D3898" s="20"/>
    </row>
    <row r="3899" spans="4:4" hidden="1" x14ac:dyDescent="0.25">
      <c r="D3899" s="20"/>
    </row>
    <row r="3900" spans="4:4" hidden="1" x14ac:dyDescent="0.25">
      <c r="D3900" s="20"/>
    </row>
    <row r="3901" spans="4:4" hidden="1" x14ac:dyDescent="0.25">
      <c r="D3901" s="20"/>
    </row>
    <row r="3902" spans="4:4" hidden="1" x14ac:dyDescent="0.25">
      <c r="D3902" s="20"/>
    </row>
    <row r="3903" spans="4:4" hidden="1" x14ac:dyDescent="0.25">
      <c r="D3903" s="20"/>
    </row>
    <row r="3904" spans="4:4" hidden="1" x14ac:dyDescent="0.25">
      <c r="D3904" s="20"/>
    </row>
    <row r="3905" spans="4:4" hidden="1" x14ac:dyDescent="0.25">
      <c r="D3905" s="20"/>
    </row>
    <row r="3906" spans="4:4" hidden="1" x14ac:dyDescent="0.25">
      <c r="D3906" s="20"/>
    </row>
    <row r="3907" spans="4:4" hidden="1" x14ac:dyDescent="0.25">
      <c r="D3907" s="20"/>
    </row>
    <row r="3908" spans="4:4" hidden="1" x14ac:dyDescent="0.25">
      <c r="D3908" s="20"/>
    </row>
    <row r="3909" spans="4:4" hidden="1" x14ac:dyDescent="0.25">
      <c r="D3909" s="20"/>
    </row>
    <row r="3910" spans="4:4" hidden="1" x14ac:dyDescent="0.25">
      <c r="D3910" s="20"/>
    </row>
    <row r="3911" spans="4:4" hidden="1" x14ac:dyDescent="0.25">
      <c r="D3911" s="20"/>
    </row>
    <row r="3912" spans="4:4" hidden="1" x14ac:dyDescent="0.25">
      <c r="D3912" s="20"/>
    </row>
    <row r="3913" spans="4:4" hidden="1" x14ac:dyDescent="0.25">
      <c r="D3913" s="20"/>
    </row>
    <row r="3914" spans="4:4" hidden="1" x14ac:dyDescent="0.25">
      <c r="D3914" s="20"/>
    </row>
    <row r="3915" spans="4:4" hidden="1" x14ac:dyDescent="0.25">
      <c r="D3915" s="20"/>
    </row>
    <row r="3916" spans="4:4" hidden="1" x14ac:dyDescent="0.25">
      <c r="D3916" s="20"/>
    </row>
    <row r="3917" spans="4:4" hidden="1" x14ac:dyDescent="0.25">
      <c r="D3917" s="20"/>
    </row>
    <row r="3918" spans="4:4" hidden="1" x14ac:dyDescent="0.25">
      <c r="D3918" s="20"/>
    </row>
    <row r="3919" spans="4:4" hidden="1" x14ac:dyDescent="0.25">
      <c r="D3919" s="20"/>
    </row>
    <row r="3920" spans="4:4" hidden="1" x14ac:dyDescent="0.25">
      <c r="D3920" s="20"/>
    </row>
    <row r="3921" spans="4:4" hidden="1" x14ac:dyDescent="0.25">
      <c r="D3921" s="20"/>
    </row>
    <row r="3922" spans="4:4" hidden="1" x14ac:dyDescent="0.25">
      <c r="D3922" s="20"/>
    </row>
    <row r="3923" spans="4:4" hidden="1" x14ac:dyDescent="0.25">
      <c r="D3923" s="20"/>
    </row>
    <row r="3924" spans="4:4" hidden="1" x14ac:dyDescent="0.25">
      <c r="D3924" s="20"/>
    </row>
    <row r="3925" spans="4:4" hidden="1" x14ac:dyDescent="0.25">
      <c r="D3925" s="20"/>
    </row>
    <row r="3926" spans="4:4" hidden="1" x14ac:dyDescent="0.25">
      <c r="D3926" s="20"/>
    </row>
    <row r="3927" spans="4:4" hidden="1" x14ac:dyDescent="0.25">
      <c r="D3927" s="20"/>
    </row>
    <row r="3928" spans="4:4" hidden="1" x14ac:dyDescent="0.25">
      <c r="D3928" s="20"/>
    </row>
    <row r="3929" spans="4:4" hidden="1" x14ac:dyDescent="0.25">
      <c r="D3929" s="20"/>
    </row>
    <row r="3930" spans="4:4" hidden="1" x14ac:dyDescent="0.25">
      <c r="D3930" s="20"/>
    </row>
    <row r="3931" spans="4:4" hidden="1" x14ac:dyDescent="0.25">
      <c r="D3931" s="20"/>
    </row>
    <row r="3932" spans="4:4" hidden="1" x14ac:dyDescent="0.25">
      <c r="D3932" s="20"/>
    </row>
    <row r="3933" spans="4:4" hidden="1" x14ac:dyDescent="0.25">
      <c r="D3933" s="20"/>
    </row>
    <row r="3934" spans="4:4" hidden="1" x14ac:dyDescent="0.25">
      <c r="D3934" s="20"/>
    </row>
    <row r="3935" spans="4:4" hidden="1" x14ac:dyDescent="0.25">
      <c r="D3935" s="20"/>
    </row>
    <row r="3936" spans="4:4" hidden="1" x14ac:dyDescent="0.25">
      <c r="D3936" s="20"/>
    </row>
    <row r="3937" spans="4:4" hidden="1" x14ac:dyDescent="0.25">
      <c r="D3937" s="20"/>
    </row>
    <row r="3938" spans="4:4" hidden="1" x14ac:dyDescent="0.25">
      <c r="D3938" s="20"/>
    </row>
    <row r="3939" spans="4:4" hidden="1" x14ac:dyDescent="0.25">
      <c r="D3939" s="20"/>
    </row>
    <row r="3940" spans="4:4" hidden="1" x14ac:dyDescent="0.25">
      <c r="D3940" s="20"/>
    </row>
    <row r="3941" spans="4:4" hidden="1" x14ac:dyDescent="0.25">
      <c r="D3941" s="20"/>
    </row>
    <row r="3942" spans="4:4" hidden="1" x14ac:dyDescent="0.25">
      <c r="D3942" s="20"/>
    </row>
    <row r="3943" spans="4:4" hidden="1" x14ac:dyDescent="0.25">
      <c r="D3943" s="20"/>
    </row>
    <row r="3944" spans="4:4" hidden="1" x14ac:dyDescent="0.25">
      <c r="D3944" s="20"/>
    </row>
    <row r="3945" spans="4:4" hidden="1" x14ac:dyDescent="0.25">
      <c r="D3945" s="20"/>
    </row>
    <row r="3946" spans="4:4" hidden="1" x14ac:dyDescent="0.25">
      <c r="D3946" s="20"/>
    </row>
    <row r="3947" spans="4:4" hidden="1" x14ac:dyDescent="0.25">
      <c r="D3947" s="20"/>
    </row>
    <row r="3948" spans="4:4" hidden="1" x14ac:dyDescent="0.25">
      <c r="D3948" s="20"/>
    </row>
    <row r="3949" spans="4:4" hidden="1" x14ac:dyDescent="0.25">
      <c r="D3949" s="20"/>
    </row>
    <row r="3950" spans="4:4" hidden="1" x14ac:dyDescent="0.25">
      <c r="D3950" s="20"/>
    </row>
    <row r="3951" spans="4:4" hidden="1" x14ac:dyDescent="0.25">
      <c r="D3951" s="20"/>
    </row>
    <row r="3952" spans="4:4" hidden="1" x14ac:dyDescent="0.25">
      <c r="D3952" s="20"/>
    </row>
    <row r="3953" spans="4:4" hidden="1" x14ac:dyDescent="0.25">
      <c r="D3953" s="20"/>
    </row>
    <row r="3954" spans="4:4" hidden="1" x14ac:dyDescent="0.25">
      <c r="D3954" s="20"/>
    </row>
    <row r="3955" spans="4:4" hidden="1" x14ac:dyDescent="0.25">
      <c r="D3955" s="20"/>
    </row>
    <row r="3956" spans="4:4" hidden="1" x14ac:dyDescent="0.25">
      <c r="D3956" s="20"/>
    </row>
    <row r="3957" spans="4:4" hidden="1" x14ac:dyDescent="0.25">
      <c r="D3957" s="20"/>
    </row>
    <row r="3958" spans="4:4" hidden="1" x14ac:dyDescent="0.25">
      <c r="D3958" s="20"/>
    </row>
    <row r="3959" spans="4:4" hidden="1" x14ac:dyDescent="0.25">
      <c r="D3959" s="20"/>
    </row>
    <row r="3960" spans="4:4" hidden="1" x14ac:dyDescent="0.25">
      <c r="D3960" s="20"/>
    </row>
    <row r="3961" spans="4:4" hidden="1" x14ac:dyDescent="0.25">
      <c r="D3961" s="20"/>
    </row>
    <row r="3962" spans="4:4" hidden="1" x14ac:dyDescent="0.25">
      <c r="D3962" s="20"/>
    </row>
    <row r="3963" spans="4:4" hidden="1" x14ac:dyDescent="0.25">
      <c r="D3963" s="20"/>
    </row>
    <row r="3964" spans="4:4" hidden="1" x14ac:dyDescent="0.25">
      <c r="D3964" s="20"/>
    </row>
    <row r="3965" spans="4:4" hidden="1" x14ac:dyDescent="0.25">
      <c r="D3965" s="20"/>
    </row>
    <row r="3966" spans="4:4" hidden="1" x14ac:dyDescent="0.25">
      <c r="D3966" s="20"/>
    </row>
    <row r="3967" spans="4:4" hidden="1" x14ac:dyDescent="0.25">
      <c r="D3967" s="20"/>
    </row>
    <row r="3968" spans="4:4" hidden="1" x14ac:dyDescent="0.25">
      <c r="D3968" s="20"/>
    </row>
    <row r="3969" spans="4:4" hidden="1" x14ac:dyDescent="0.25">
      <c r="D3969" s="20"/>
    </row>
    <row r="3970" spans="4:4" hidden="1" x14ac:dyDescent="0.25">
      <c r="D3970" s="20"/>
    </row>
    <row r="3971" spans="4:4" hidden="1" x14ac:dyDescent="0.25">
      <c r="D3971" s="20"/>
    </row>
    <row r="3972" spans="4:4" hidden="1" x14ac:dyDescent="0.25">
      <c r="D3972" s="20"/>
    </row>
    <row r="3973" spans="4:4" hidden="1" x14ac:dyDescent="0.25">
      <c r="D3973" s="20"/>
    </row>
    <row r="3974" spans="4:4" hidden="1" x14ac:dyDescent="0.25">
      <c r="D3974" s="20"/>
    </row>
    <row r="3975" spans="4:4" hidden="1" x14ac:dyDescent="0.25">
      <c r="D3975" s="20"/>
    </row>
    <row r="3976" spans="4:4" hidden="1" x14ac:dyDescent="0.25">
      <c r="D3976" s="20"/>
    </row>
    <row r="3977" spans="4:4" hidden="1" x14ac:dyDescent="0.25">
      <c r="D3977" s="20"/>
    </row>
    <row r="3978" spans="4:4" hidden="1" x14ac:dyDescent="0.25">
      <c r="D3978" s="20"/>
    </row>
    <row r="3979" spans="4:4" hidden="1" x14ac:dyDescent="0.25">
      <c r="D3979" s="20"/>
    </row>
    <row r="3980" spans="4:4" hidden="1" x14ac:dyDescent="0.25">
      <c r="D3980" s="20"/>
    </row>
    <row r="3981" spans="4:4" hidden="1" x14ac:dyDescent="0.25">
      <c r="D3981" s="20"/>
    </row>
    <row r="3982" spans="4:4" hidden="1" x14ac:dyDescent="0.25">
      <c r="D3982" s="20"/>
    </row>
    <row r="3983" spans="4:4" hidden="1" x14ac:dyDescent="0.25">
      <c r="D3983" s="20"/>
    </row>
    <row r="3984" spans="4:4" hidden="1" x14ac:dyDescent="0.25">
      <c r="D3984" s="20"/>
    </row>
    <row r="3985" spans="4:4" hidden="1" x14ac:dyDescent="0.25">
      <c r="D3985" s="20"/>
    </row>
    <row r="3986" spans="4:4" hidden="1" x14ac:dyDescent="0.25">
      <c r="D3986" s="20"/>
    </row>
    <row r="3987" spans="4:4" hidden="1" x14ac:dyDescent="0.25">
      <c r="D3987" s="20"/>
    </row>
    <row r="3988" spans="4:4" hidden="1" x14ac:dyDescent="0.25">
      <c r="D3988" s="20"/>
    </row>
    <row r="3989" spans="4:4" hidden="1" x14ac:dyDescent="0.25">
      <c r="D3989" s="20"/>
    </row>
    <row r="3990" spans="4:4" hidden="1" x14ac:dyDescent="0.25">
      <c r="D3990" s="20"/>
    </row>
    <row r="3991" spans="4:4" hidden="1" x14ac:dyDescent="0.25">
      <c r="D3991" s="20"/>
    </row>
    <row r="3992" spans="4:4" hidden="1" x14ac:dyDescent="0.25">
      <c r="D3992" s="20"/>
    </row>
    <row r="3993" spans="4:4" hidden="1" x14ac:dyDescent="0.25">
      <c r="D3993" s="20"/>
    </row>
    <row r="3994" spans="4:4" hidden="1" x14ac:dyDescent="0.25">
      <c r="D3994" s="20"/>
    </row>
    <row r="3995" spans="4:4" hidden="1" x14ac:dyDescent="0.25">
      <c r="D3995" s="20"/>
    </row>
    <row r="3996" spans="4:4" hidden="1" x14ac:dyDescent="0.25">
      <c r="D3996" s="20"/>
    </row>
    <row r="3997" spans="4:4" hidden="1" x14ac:dyDescent="0.25">
      <c r="D3997" s="20"/>
    </row>
    <row r="3998" spans="4:4" hidden="1" x14ac:dyDescent="0.25">
      <c r="D3998" s="20"/>
    </row>
    <row r="3999" spans="4:4" hidden="1" x14ac:dyDescent="0.25">
      <c r="D3999" s="20"/>
    </row>
    <row r="4000" spans="4:4" hidden="1" x14ac:dyDescent="0.25">
      <c r="D4000" s="20"/>
    </row>
    <row r="4001" spans="4:4" hidden="1" x14ac:dyDescent="0.25">
      <c r="D4001" s="20"/>
    </row>
    <row r="4002" spans="4:4" hidden="1" x14ac:dyDescent="0.25">
      <c r="D4002" s="20"/>
    </row>
    <row r="4003" spans="4:4" hidden="1" x14ac:dyDescent="0.25">
      <c r="D4003" s="20"/>
    </row>
    <row r="4004" spans="4:4" hidden="1" x14ac:dyDescent="0.25">
      <c r="D4004" s="20"/>
    </row>
    <row r="4005" spans="4:4" hidden="1" x14ac:dyDescent="0.25">
      <c r="D4005" s="20"/>
    </row>
    <row r="4006" spans="4:4" hidden="1" x14ac:dyDescent="0.25">
      <c r="D4006" s="20"/>
    </row>
    <row r="4007" spans="4:4" hidden="1" x14ac:dyDescent="0.25">
      <c r="D4007" s="20"/>
    </row>
    <row r="4008" spans="4:4" hidden="1" x14ac:dyDescent="0.25">
      <c r="D4008" s="20"/>
    </row>
    <row r="4009" spans="4:4" hidden="1" x14ac:dyDescent="0.25">
      <c r="D4009" s="20"/>
    </row>
    <row r="4010" spans="4:4" hidden="1" x14ac:dyDescent="0.25">
      <c r="D4010" s="20"/>
    </row>
    <row r="4011" spans="4:4" hidden="1" x14ac:dyDescent="0.25">
      <c r="D4011" s="20"/>
    </row>
    <row r="4012" spans="4:4" hidden="1" x14ac:dyDescent="0.25">
      <c r="D4012" s="20"/>
    </row>
    <row r="4013" spans="4:4" hidden="1" x14ac:dyDescent="0.25">
      <c r="D4013" s="20"/>
    </row>
    <row r="4014" spans="4:4" hidden="1" x14ac:dyDescent="0.25">
      <c r="D4014" s="20"/>
    </row>
    <row r="4015" spans="4:4" hidden="1" x14ac:dyDescent="0.25">
      <c r="D4015" s="20"/>
    </row>
    <row r="4016" spans="4:4" hidden="1" x14ac:dyDescent="0.25">
      <c r="D4016" s="20"/>
    </row>
    <row r="4017" spans="4:4" hidden="1" x14ac:dyDescent="0.25">
      <c r="D4017" s="20"/>
    </row>
    <row r="4018" spans="4:4" hidden="1" x14ac:dyDescent="0.25">
      <c r="D4018" s="20"/>
    </row>
    <row r="4019" spans="4:4" hidden="1" x14ac:dyDescent="0.25">
      <c r="D4019" s="20"/>
    </row>
    <row r="4020" spans="4:4" hidden="1" x14ac:dyDescent="0.25">
      <c r="D4020" s="20"/>
    </row>
    <row r="4021" spans="4:4" hidden="1" x14ac:dyDescent="0.25">
      <c r="D4021" s="20"/>
    </row>
    <row r="4022" spans="4:4" hidden="1" x14ac:dyDescent="0.25">
      <c r="D4022" s="20"/>
    </row>
    <row r="4023" spans="4:4" hidden="1" x14ac:dyDescent="0.25">
      <c r="D4023" s="20"/>
    </row>
    <row r="4024" spans="4:4" hidden="1" x14ac:dyDescent="0.25">
      <c r="D4024" s="20"/>
    </row>
    <row r="4025" spans="4:4" hidden="1" x14ac:dyDescent="0.25">
      <c r="D4025" s="20"/>
    </row>
    <row r="4026" spans="4:4" hidden="1" x14ac:dyDescent="0.25">
      <c r="D4026" s="20"/>
    </row>
    <row r="4027" spans="4:4" hidden="1" x14ac:dyDescent="0.25">
      <c r="D4027" s="20"/>
    </row>
    <row r="4028" spans="4:4" hidden="1" x14ac:dyDescent="0.25">
      <c r="D4028" s="20"/>
    </row>
    <row r="4029" spans="4:4" hidden="1" x14ac:dyDescent="0.25">
      <c r="D4029" s="20"/>
    </row>
    <row r="4030" spans="4:4" hidden="1" x14ac:dyDescent="0.25">
      <c r="D4030" s="20"/>
    </row>
    <row r="4031" spans="4:4" hidden="1" x14ac:dyDescent="0.25">
      <c r="D4031" s="20"/>
    </row>
    <row r="4032" spans="4:4" hidden="1" x14ac:dyDescent="0.25">
      <c r="D4032" s="20"/>
    </row>
    <row r="4033" spans="4:4" hidden="1" x14ac:dyDescent="0.25">
      <c r="D4033" s="20"/>
    </row>
    <row r="4034" spans="4:4" hidden="1" x14ac:dyDescent="0.25">
      <c r="D4034" s="20"/>
    </row>
    <row r="4035" spans="4:4" hidden="1" x14ac:dyDescent="0.25">
      <c r="D4035" s="20"/>
    </row>
    <row r="4036" spans="4:4" hidden="1" x14ac:dyDescent="0.25">
      <c r="D4036" s="20"/>
    </row>
    <row r="4037" spans="4:4" hidden="1" x14ac:dyDescent="0.25">
      <c r="D4037" s="20"/>
    </row>
    <row r="4038" spans="4:4" hidden="1" x14ac:dyDescent="0.25">
      <c r="D4038" s="20"/>
    </row>
    <row r="4039" spans="4:4" hidden="1" x14ac:dyDescent="0.25">
      <c r="D4039" s="20"/>
    </row>
    <row r="4040" spans="4:4" hidden="1" x14ac:dyDescent="0.25">
      <c r="D4040" s="20"/>
    </row>
    <row r="4041" spans="4:4" hidden="1" x14ac:dyDescent="0.25">
      <c r="D4041" s="20"/>
    </row>
    <row r="4042" spans="4:4" hidden="1" x14ac:dyDescent="0.25">
      <c r="D4042" s="20"/>
    </row>
    <row r="4043" spans="4:4" hidden="1" x14ac:dyDescent="0.25">
      <c r="D4043" s="20"/>
    </row>
    <row r="4044" spans="4:4" hidden="1" x14ac:dyDescent="0.25">
      <c r="D4044" s="20"/>
    </row>
    <row r="4045" spans="4:4" hidden="1" x14ac:dyDescent="0.25">
      <c r="D4045" s="20"/>
    </row>
    <row r="4046" spans="4:4" hidden="1" x14ac:dyDescent="0.25">
      <c r="D4046" s="20"/>
    </row>
    <row r="4047" spans="4:4" hidden="1" x14ac:dyDescent="0.25">
      <c r="D4047" s="20"/>
    </row>
    <row r="4048" spans="4:4" hidden="1" x14ac:dyDescent="0.25">
      <c r="D4048" s="20"/>
    </row>
    <row r="4049" spans="4:4" hidden="1" x14ac:dyDescent="0.25">
      <c r="D4049" s="20"/>
    </row>
    <row r="4050" spans="4:4" hidden="1" x14ac:dyDescent="0.25">
      <c r="D4050" s="20"/>
    </row>
    <row r="4051" spans="4:4" hidden="1" x14ac:dyDescent="0.25">
      <c r="D4051" s="20"/>
    </row>
    <row r="4052" spans="4:4" hidden="1" x14ac:dyDescent="0.25">
      <c r="D4052" s="20"/>
    </row>
    <row r="4053" spans="4:4" hidden="1" x14ac:dyDescent="0.25">
      <c r="D4053" s="20"/>
    </row>
    <row r="4054" spans="4:4" hidden="1" x14ac:dyDescent="0.25">
      <c r="D4054" s="20"/>
    </row>
    <row r="4055" spans="4:4" hidden="1" x14ac:dyDescent="0.25">
      <c r="D4055" s="20"/>
    </row>
    <row r="4056" spans="4:4" hidden="1" x14ac:dyDescent="0.25">
      <c r="D4056" s="20"/>
    </row>
    <row r="4057" spans="4:4" hidden="1" x14ac:dyDescent="0.25">
      <c r="D4057" s="20"/>
    </row>
    <row r="4058" spans="4:4" hidden="1" x14ac:dyDescent="0.25">
      <c r="D4058" s="20"/>
    </row>
    <row r="4059" spans="4:4" hidden="1" x14ac:dyDescent="0.25">
      <c r="D4059" s="20"/>
    </row>
    <row r="4060" spans="4:4" hidden="1" x14ac:dyDescent="0.25">
      <c r="D4060" s="20"/>
    </row>
    <row r="4061" spans="4:4" hidden="1" x14ac:dyDescent="0.25">
      <c r="D4061" s="20"/>
    </row>
    <row r="4062" spans="4:4" hidden="1" x14ac:dyDescent="0.25">
      <c r="D4062" s="20"/>
    </row>
    <row r="4063" spans="4:4" hidden="1" x14ac:dyDescent="0.25">
      <c r="D4063" s="20"/>
    </row>
    <row r="4064" spans="4:4" hidden="1" x14ac:dyDescent="0.25">
      <c r="D4064" s="20"/>
    </row>
    <row r="4065" spans="4:4" hidden="1" x14ac:dyDescent="0.25">
      <c r="D4065" s="20"/>
    </row>
    <row r="4066" spans="4:4" hidden="1" x14ac:dyDescent="0.25">
      <c r="D4066" s="20"/>
    </row>
    <row r="4067" spans="4:4" hidden="1" x14ac:dyDescent="0.25">
      <c r="D4067" s="20"/>
    </row>
    <row r="4068" spans="4:4" hidden="1" x14ac:dyDescent="0.25">
      <c r="D4068" s="20"/>
    </row>
    <row r="4069" spans="4:4" hidden="1" x14ac:dyDescent="0.25">
      <c r="D4069" s="20"/>
    </row>
    <row r="4070" spans="4:4" hidden="1" x14ac:dyDescent="0.25">
      <c r="D4070" s="20"/>
    </row>
    <row r="4071" spans="4:4" hidden="1" x14ac:dyDescent="0.25">
      <c r="D4071" s="20"/>
    </row>
    <row r="4072" spans="4:4" hidden="1" x14ac:dyDescent="0.25">
      <c r="D4072" s="20"/>
    </row>
    <row r="4073" spans="4:4" hidden="1" x14ac:dyDescent="0.25">
      <c r="D4073" s="20"/>
    </row>
    <row r="4074" spans="4:4" hidden="1" x14ac:dyDescent="0.25">
      <c r="D4074" s="20"/>
    </row>
    <row r="4075" spans="4:4" hidden="1" x14ac:dyDescent="0.25">
      <c r="D4075" s="20"/>
    </row>
    <row r="4076" spans="4:4" hidden="1" x14ac:dyDescent="0.25">
      <c r="D4076" s="20"/>
    </row>
    <row r="4077" spans="4:4" hidden="1" x14ac:dyDescent="0.25">
      <c r="D4077" s="20"/>
    </row>
    <row r="4078" spans="4:4" hidden="1" x14ac:dyDescent="0.25">
      <c r="D4078" s="20"/>
    </row>
    <row r="4079" spans="4:4" hidden="1" x14ac:dyDescent="0.25">
      <c r="D4079" s="20"/>
    </row>
    <row r="4080" spans="4:4" hidden="1" x14ac:dyDescent="0.25">
      <c r="D4080" s="20"/>
    </row>
    <row r="4081" spans="4:4" hidden="1" x14ac:dyDescent="0.25">
      <c r="D4081" s="20"/>
    </row>
    <row r="4082" spans="4:4" hidden="1" x14ac:dyDescent="0.25">
      <c r="D4082" s="20"/>
    </row>
    <row r="4083" spans="4:4" hidden="1" x14ac:dyDescent="0.25">
      <c r="D4083" s="20"/>
    </row>
    <row r="4084" spans="4:4" hidden="1" x14ac:dyDescent="0.25">
      <c r="D4084" s="20"/>
    </row>
    <row r="4085" spans="4:4" hidden="1" x14ac:dyDescent="0.25">
      <c r="D4085" s="20"/>
    </row>
    <row r="4086" spans="4:4" hidden="1" x14ac:dyDescent="0.25">
      <c r="D4086" s="20"/>
    </row>
    <row r="4087" spans="4:4" hidden="1" x14ac:dyDescent="0.25">
      <c r="D4087" s="20"/>
    </row>
    <row r="4088" spans="4:4" hidden="1" x14ac:dyDescent="0.25">
      <c r="D4088" s="20"/>
    </row>
    <row r="4089" spans="4:4" hidden="1" x14ac:dyDescent="0.25">
      <c r="D4089" s="20"/>
    </row>
    <row r="4090" spans="4:4" hidden="1" x14ac:dyDescent="0.25">
      <c r="D4090" s="20"/>
    </row>
    <row r="4091" spans="4:4" hidden="1" x14ac:dyDescent="0.25">
      <c r="D4091" s="20"/>
    </row>
    <row r="4092" spans="4:4" hidden="1" x14ac:dyDescent="0.25">
      <c r="D4092" s="20"/>
    </row>
    <row r="4093" spans="4:4" hidden="1" x14ac:dyDescent="0.25">
      <c r="D4093" s="20"/>
    </row>
    <row r="4094" spans="4:4" hidden="1" x14ac:dyDescent="0.25">
      <c r="D4094" s="20"/>
    </row>
    <row r="4095" spans="4:4" hidden="1" x14ac:dyDescent="0.25">
      <c r="D4095" s="20"/>
    </row>
    <row r="4096" spans="4:4" hidden="1" x14ac:dyDescent="0.25">
      <c r="D4096" s="20"/>
    </row>
    <row r="4097" spans="4:4" hidden="1" x14ac:dyDescent="0.25">
      <c r="D4097" s="20"/>
    </row>
    <row r="4098" spans="4:4" hidden="1" x14ac:dyDescent="0.25">
      <c r="D4098" s="20"/>
    </row>
    <row r="4099" spans="4:4" hidden="1" x14ac:dyDescent="0.25">
      <c r="D4099" s="20"/>
    </row>
    <row r="4100" spans="4:4" hidden="1" x14ac:dyDescent="0.25">
      <c r="D4100" s="20"/>
    </row>
    <row r="4101" spans="4:4" hidden="1" x14ac:dyDescent="0.25">
      <c r="D4101" s="20"/>
    </row>
    <row r="4102" spans="4:4" hidden="1" x14ac:dyDescent="0.25">
      <c r="D4102" s="20"/>
    </row>
    <row r="4103" spans="4:4" hidden="1" x14ac:dyDescent="0.25">
      <c r="D4103" s="20"/>
    </row>
    <row r="4104" spans="4:4" hidden="1" x14ac:dyDescent="0.25">
      <c r="D4104" s="20"/>
    </row>
    <row r="4105" spans="4:4" hidden="1" x14ac:dyDescent="0.25">
      <c r="D4105" s="20"/>
    </row>
    <row r="4106" spans="4:4" hidden="1" x14ac:dyDescent="0.25">
      <c r="D4106" s="20"/>
    </row>
    <row r="4107" spans="4:4" hidden="1" x14ac:dyDescent="0.25">
      <c r="D4107" s="20"/>
    </row>
    <row r="4108" spans="4:4" hidden="1" x14ac:dyDescent="0.25">
      <c r="D4108" s="20"/>
    </row>
    <row r="4109" spans="4:4" hidden="1" x14ac:dyDescent="0.25">
      <c r="D4109" s="20"/>
    </row>
    <row r="4110" spans="4:4" hidden="1" x14ac:dyDescent="0.25">
      <c r="D4110" s="20"/>
    </row>
    <row r="4111" spans="4:4" hidden="1" x14ac:dyDescent="0.25">
      <c r="D4111" s="20"/>
    </row>
    <row r="4112" spans="4:4" hidden="1" x14ac:dyDescent="0.25">
      <c r="D4112" s="20"/>
    </row>
    <row r="4113" spans="4:4" hidden="1" x14ac:dyDescent="0.25">
      <c r="D4113" s="20"/>
    </row>
    <row r="4114" spans="4:4" hidden="1" x14ac:dyDescent="0.25">
      <c r="D4114" s="20"/>
    </row>
    <row r="4115" spans="4:4" hidden="1" x14ac:dyDescent="0.25">
      <c r="D4115" s="20"/>
    </row>
    <row r="4116" spans="4:4" hidden="1" x14ac:dyDescent="0.25">
      <c r="D4116" s="20"/>
    </row>
    <row r="4117" spans="4:4" hidden="1" x14ac:dyDescent="0.25">
      <c r="D4117" s="20"/>
    </row>
    <row r="4118" spans="4:4" hidden="1" x14ac:dyDescent="0.25">
      <c r="D4118" s="20"/>
    </row>
    <row r="4119" spans="4:4" hidden="1" x14ac:dyDescent="0.25">
      <c r="D4119" s="20"/>
    </row>
    <row r="4120" spans="4:4" hidden="1" x14ac:dyDescent="0.25">
      <c r="D4120" s="20"/>
    </row>
    <row r="4121" spans="4:4" hidden="1" x14ac:dyDescent="0.25">
      <c r="D4121" s="20"/>
    </row>
    <row r="4122" spans="4:4" hidden="1" x14ac:dyDescent="0.25">
      <c r="D4122" s="20"/>
    </row>
    <row r="4123" spans="4:4" hidden="1" x14ac:dyDescent="0.25">
      <c r="D4123" s="20"/>
    </row>
    <row r="4124" spans="4:4" hidden="1" x14ac:dyDescent="0.25">
      <c r="D4124" s="20"/>
    </row>
    <row r="4125" spans="4:4" hidden="1" x14ac:dyDescent="0.25">
      <c r="D4125" s="20"/>
    </row>
    <row r="4126" spans="4:4" hidden="1" x14ac:dyDescent="0.25">
      <c r="D4126" s="20"/>
    </row>
    <row r="4127" spans="4:4" hidden="1" x14ac:dyDescent="0.25">
      <c r="D4127" s="20"/>
    </row>
    <row r="4128" spans="4:4" hidden="1" x14ac:dyDescent="0.25">
      <c r="D4128" s="20"/>
    </row>
    <row r="4129" spans="4:4" hidden="1" x14ac:dyDescent="0.25">
      <c r="D4129" s="20"/>
    </row>
    <row r="4130" spans="4:4" hidden="1" x14ac:dyDescent="0.25">
      <c r="D4130" s="20"/>
    </row>
    <row r="4131" spans="4:4" hidden="1" x14ac:dyDescent="0.25">
      <c r="D4131" s="20"/>
    </row>
    <row r="4132" spans="4:4" hidden="1" x14ac:dyDescent="0.25">
      <c r="D4132" s="20"/>
    </row>
    <row r="4133" spans="4:4" hidden="1" x14ac:dyDescent="0.25">
      <c r="D4133" s="20"/>
    </row>
    <row r="4134" spans="4:4" hidden="1" x14ac:dyDescent="0.25">
      <c r="D4134" s="20"/>
    </row>
    <row r="4135" spans="4:4" hidden="1" x14ac:dyDescent="0.25">
      <c r="D4135" s="20"/>
    </row>
    <row r="4136" spans="4:4" hidden="1" x14ac:dyDescent="0.25">
      <c r="D4136" s="20"/>
    </row>
    <row r="4137" spans="4:4" hidden="1" x14ac:dyDescent="0.25">
      <c r="D4137" s="20"/>
    </row>
    <row r="4138" spans="4:4" hidden="1" x14ac:dyDescent="0.25">
      <c r="D4138" s="20"/>
    </row>
    <row r="4139" spans="4:4" hidden="1" x14ac:dyDescent="0.25">
      <c r="D4139" s="20"/>
    </row>
    <row r="4140" spans="4:4" hidden="1" x14ac:dyDescent="0.25">
      <c r="D4140" s="20"/>
    </row>
    <row r="4141" spans="4:4" hidden="1" x14ac:dyDescent="0.25">
      <c r="D4141" s="20"/>
    </row>
    <row r="4142" spans="4:4" hidden="1" x14ac:dyDescent="0.25">
      <c r="D4142" s="20"/>
    </row>
    <row r="4143" spans="4:4" hidden="1" x14ac:dyDescent="0.25">
      <c r="D4143" s="20"/>
    </row>
    <row r="4144" spans="4:4" hidden="1" x14ac:dyDescent="0.25">
      <c r="D4144" s="20"/>
    </row>
    <row r="4145" spans="4:4" hidden="1" x14ac:dyDescent="0.25">
      <c r="D4145" s="20"/>
    </row>
    <row r="4146" spans="4:4" hidden="1" x14ac:dyDescent="0.25">
      <c r="D4146" s="20"/>
    </row>
    <row r="4147" spans="4:4" hidden="1" x14ac:dyDescent="0.25">
      <c r="D4147" s="20"/>
    </row>
    <row r="4148" spans="4:4" hidden="1" x14ac:dyDescent="0.25">
      <c r="D4148" s="20"/>
    </row>
    <row r="4149" spans="4:4" hidden="1" x14ac:dyDescent="0.25">
      <c r="D4149" s="20"/>
    </row>
    <row r="4150" spans="4:4" hidden="1" x14ac:dyDescent="0.25">
      <c r="D4150" s="20"/>
    </row>
    <row r="4151" spans="4:4" hidden="1" x14ac:dyDescent="0.25">
      <c r="D4151" s="20"/>
    </row>
    <row r="4152" spans="4:4" hidden="1" x14ac:dyDescent="0.25">
      <c r="D4152" s="20"/>
    </row>
    <row r="4153" spans="4:4" hidden="1" x14ac:dyDescent="0.25">
      <c r="D4153" s="20"/>
    </row>
    <row r="4154" spans="4:4" hidden="1" x14ac:dyDescent="0.25">
      <c r="D4154" s="20"/>
    </row>
    <row r="4155" spans="4:4" hidden="1" x14ac:dyDescent="0.25">
      <c r="D4155" s="20"/>
    </row>
    <row r="4156" spans="4:4" hidden="1" x14ac:dyDescent="0.25">
      <c r="D4156" s="20"/>
    </row>
    <row r="4157" spans="4:4" hidden="1" x14ac:dyDescent="0.25">
      <c r="D4157" s="20"/>
    </row>
    <row r="4158" spans="4:4" hidden="1" x14ac:dyDescent="0.25">
      <c r="D4158" s="20"/>
    </row>
    <row r="4159" spans="4:4" hidden="1" x14ac:dyDescent="0.25">
      <c r="D4159" s="20"/>
    </row>
    <row r="4160" spans="4:4" hidden="1" x14ac:dyDescent="0.25">
      <c r="D4160" s="20"/>
    </row>
    <row r="4161" spans="4:4" hidden="1" x14ac:dyDescent="0.25">
      <c r="D4161" s="20"/>
    </row>
    <row r="4162" spans="4:4" hidden="1" x14ac:dyDescent="0.25">
      <c r="D4162" s="20"/>
    </row>
    <row r="4163" spans="4:4" hidden="1" x14ac:dyDescent="0.25">
      <c r="D4163" s="20"/>
    </row>
    <row r="4164" spans="4:4" hidden="1" x14ac:dyDescent="0.25">
      <c r="D4164" s="20"/>
    </row>
    <row r="4165" spans="4:4" hidden="1" x14ac:dyDescent="0.25">
      <c r="D4165" s="20"/>
    </row>
    <row r="4166" spans="4:4" hidden="1" x14ac:dyDescent="0.25">
      <c r="D4166" s="20"/>
    </row>
    <row r="4167" spans="4:4" hidden="1" x14ac:dyDescent="0.25">
      <c r="D4167" s="20"/>
    </row>
    <row r="4168" spans="4:4" hidden="1" x14ac:dyDescent="0.25">
      <c r="D4168" s="20"/>
    </row>
    <row r="4169" spans="4:4" hidden="1" x14ac:dyDescent="0.25">
      <c r="D4169" s="20"/>
    </row>
    <row r="4170" spans="4:4" hidden="1" x14ac:dyDescent="0.25">
      <c r="D4170" s="20"/>
    </row>
    <row r="4171" spans="4:4" hidden="1" x14ac:dyDescent="0.25">
      <c r="D4171" s="20"/>
    </row>
    <row r="4172" spans="4:4" hidden="1" x14ac:dyDescent="0.25">
      <c r="D4172" s="20"/>
    </row>
    <row r="4173" spans="4:4" hidden="1" x14ac:dyDescent="0.25">
      <c r="D4173" s="20"/>
    </row>
    <row r="4174" spans="4:4" hidden="1" x14ac:dyDescent="0.25">
      <c r="D4174" s="20"/>
    </row>
    <row r="4175" spans="4:4" hidden="1" x14ac:dyDescent="0.25">
      <c r="D4175" s="20"/>
    </row>
    <row r="4176" spans="4:4" hidden="1" x14ac:dyDescent="0.25">
      <c r="D4176" s="20"/>
    </row>
    <row r="4177" spans="4:4" hidden="1" x14ac:dyDescent="0.25">
      <c r="D4177" s="20"/>
    </row>
    <row r="4178" spans="4:4" hidden="1" x14ac:dyDescent="0.25">
      <c r="D4178" s="20"/>
    </row>
    <row r="4179" spans="4:4" hidden="1" x14ac:dyDescent="0.25">
      <c r="D4179" s="20"/>
    </row>
    <row r="4180" spans="4:4" hidden="1" x14ac:dyDescent="0.25">
      <c r="D4180" s="20"/>
    </row>
    <row r="4181" spans="4:4" hidden="1" x14ac:dyDescent="0.25">
      <c r="D4181" s="20"/>
    </row>
    <row r="4182" spans="4:4" hidden="1" x14ac:dyDescent="0.25">
      <c r="D4182" s="20"/>
    </row>
    <row r="4183" spans="4:4" hidden="1" x14ac:dyDescent="0.25">
      <c r="D4183" s="20"/>
    </row>
    <row r="4184" spans="4:4" hidden="1" x14ac:dyDescent="0.25">
      <c r="D4184" s="20"/>
    </row>
    <row r="4185" spans="4:4" hidden="1" x14ac:dyDescent="0.25">
      <c r="D4185" s="20"/>
    </row>
    <row r="4186" spans="4:4" hidden="1" x14ac:dyDescent="0.25">
      <c r="D4186" s="20"/>
    </row>
    <row r="4187" spans="4:4" hidden="1" x14ac:dyDescent="0.25">
      <c r="D4187" s="20"/>
    </row>
    <row r="4188" spans="4:4" hidden="1" x14ac:dyDescent="0.25">
      <c r="D4188" s="20"/>
    </row>
    <row r="4189" spans="4:4" hidden="1" x14ac:dyDescent="0.25">
      <c r="D4189" s="20"/>
    </row>
    <row r="4190" spans="4:4" hidden="1" x14ac:dyDescent="0.25">
      <c r="D4190" s="20"/>
    </row>
    <row r="4191" spans="4:4" hidden="1" x14ac:dyDescent="0.25">
      <c r="D4191" s="20"/>
    </row>
    <row r="4192" spans="4:4" hidden="1" x14ac:dyDescent="0.25">
      <c r="D4192" s="20"/>
    </row>
    <row r="4193" spans="4:4" hidden="1" x14ac:dyDescent="0.25">
      <c r="D4193" s="20"/>
    </row>
    <row r="4194" spans="4:4" hidden="1" x14ac:dyDescent="0.25">
      <c r="D4194" s="20"/>
    </row>
    <row r="4195" spans="4:4" hidden="1" x14ac:dyDescent="0.25">
      <c r="D4195" s="20"/>
    </row>
    <row r="4196" spans="4:4" hidden="1" x14ac:dyDescent="0.25">
      <c r="D4196" s="20"/>
    </row>
    <row r="4197" spans="4:4" hidden="1" x14ac:dyDescent="0.25">
      <c r="D4197" s="20"/>
    </row>
    <row r="4198" spans="4:4" hidden="1" x14ac:dyDescent="0.25">
      <c r="D4198" s="20"/>
    </row>
    <row r="4199" spans="4:4" hidden="1" x14ac:dyDescent="0.25">
      <c r="D4199" s="20"/>
    </row>
    <row r="4200" spans="4:4" hidden="1" x14ac:dyDescent="0.25">
      <c r="D4200" s="20"/>
    </row>
    <row r="4201" spans="4:4" hidden="1" x14ac:dyDescent="0.25">
      <c r="D4201" s="20"/>
    </row>
    <row r="4202" spans="4:4" hidden="1" x14ac:dyDescent="0.25">
      <c r="D4202" s="20"/>
    </row>
    <row r="4203" spans="4:4" hidden="1" x14ac:dyDescent="0.25">
      <c r="D4203" s="20"/>
    </row>
    <row r="4204" spans="4:4" hidden="1" x14ac:dyDescent="0.25">
      <c r="D4204" s="20"/>
    </row>
    <row r="4205" spans="4:4" hidden="1" x14ac:dyDescent="0.25">
      <c r="D4205" s="20"/>
    </row>
    <row r="4206" spans="4:4" hidden="1" x14ac:dyDescent="0.25">
      <c r="D4206" s="20"/>
    </row>
    <row r="4207" spans="4:4" hidden="1" x14ac:dyDescent="0.25">
      <c r="D4207" s="20"/>
    </row>
    <row r="4208" spans="4:4" hidden="1" x14ac:dyDescent="0.25">
      <c r="D4208" s="20"/>
    </row>
    <row r="4209" spans="4:4" hidden="1" x14ac:dyDescent="0.25">
      <c r="D4209" s="20"/>
    </row>
    <row r="4210" spans="4:4" hidden="1" x14ac:dyDescent="0.25">
      <c r="D4210" s="20"/>
    </row>
    <row r="4211" spans="4:4" hidden="1" x14ac:dyDescent="0.25">
      <c r="D4211" s="20"/>
    </row>
    <row r="4212" spans="4:4" hidden="1" x14ac:dyDescent="0.25">
      <c r="D4212" s="20"/>
    </row>
    <row r="4213" spans="4:4" hidden="1" x14ac:dyDescent="0.25">
      <c r="D4213" s="20"/>
    </row>
    <row r="4214" spans="4:4" hidden="1" x14ac:dyDescent="0.25">
      <c r="D4214" s="20"/>
    </row>
    <row r="4215" spans="4:4" hidden="1" x14ac:dyDescent="0.25">
      <c r="D4215" s="20"/>
    </row>
    <row r="4216" spans="4:4" hidden="1" x14ac:dyDescent="0.25">
      <c r="D4216" s="20"/>
    </row>
    <row r="4217" spans="4:4" hidden="1" x14ac:dyDescent="0.25">
      <c r="D4217" s="20"/>
    </row>
    <row r="4218" spans="4:4" hidden="1" x14ac:dyDescent="0.25">
      <c r="D4218" s="20"/>
    </row>
    <row r="4219" spans="4:4" hidden="1" x14ac:dyDescent="0.25">
      <c r="D4219" s="20"/>
    </row>
    <row r="4220" spans="4:4" hidden="1" x14ac:dyDescent="0.25">
      <c r="D4220" s="20"/>
    </row>
    <row r="4221" spans="4:4" hidden="1" x14ac:dyDescent="0.25">
      <c r="D4221" s="20"/>
    </row>
    <row r="4222" spans="4:4" hidden="1" x14ac:dyDescent="0.25">
      <c r="D4222" s="20"/>
    </row>
    <row r="4223" spans="4:4" hidden="1" x14ac:dyDescent="0.25">
      <c r="D4223" s="20"/>
    </row>
    <row r="4224" spans="4:4" hidden="1" x14ac:dyDescent="0.25">
      <c r="D4224" s="20"/>
    </row>
    <row r="4225" spans="4:4" hidden="1" x14ac:dyDescent="0.25">
      <c r="D4225" s="20"/>
    </row>
    <row r="4226" spans="4:4" hidden="1" x14ac:dyDescent="0.25">
      <c r="D4226" s="20"/>
    </row>
    <row r="4227" spans="4:4" hidden="1" x14ac:dyDescent="0.25">
      <c r="D4227" s="20"/>
    </row>
    <row r="4228" spans="4:4" hidden="1" x14ac:dyDescent="0.25">
      <c r="D4228" s="20"/>
    </row>
    <row r="4229" spans="4:4" hidden="1" x14ac:dyDescent="0.25">
      <c r="D4229" s="20"/>
    </row>
    <row r="4230" spans="4:4" hidden="1" x14ac:dyDescent="0.25">
      <c r="D4230" s="20"/>
    </row>
    <row r="4231" spans="4:4" hidden="1" x14ac:dyDescent="0.25">
      <c r="D4231" s="20"/>
    </row>
    <row r="4232" spans="4:4" hidden="1" x14ac:dyDescent="0.25">
      <c r="D4232" s="20"/>
    </row>
    <row r="4233" spans="4:4" hidden="1" x14ac:dyDescent="0.25">
      <c r="D4233" s="20"/>
    </row>
    <row r="4234" spans="4:4" hidden="1" x14ac:dyDescent="0.25">
      <c r="D4234" s="20"/>
    </row>
    <row r="4235" spans="4:4" hidden="1" x14ac:dyDescent="0.25">
      <c r="D4235" s="20"/>
    </row>
    <row r="4236" spans="4:4" hidden="1" x14ac:dyDescent="0.25">
      <c r="D4236" s="20"/>
    </row>
    <row r="4237" spans="4:4" hidden="1" x14ac:dyDescent="0.25">
      <c r="D4237" s="20"/>
    </row>
    <row r="4238" spans="4:4" hidden="1" x14ac:dyDescent="0.25">
      <c r="D4238" s="20"/>
    </row>
    <row r="4239" spans="4:4" hidden="1" x14ac:dyDescent="0.25">
      <c r="D4239" s="20"/>
    </row>
    <row r="4240" spans="4:4" hidden="1" x14ac:dyDescent="0.25">
      <c r="D4240" s="20"/>
    </row>
    <row r="4241" spans="4:4" hidden="1" x14ac:dyDescent="0.25">
      <c r="D4241" s="20"/>
    </row>
    <row r="4242" spans="4:4" hidden="1" x14ac:dyDescent="0.25">
      <c r="D4242" s="20"/>
    </row>
    <row r="4243" spans="4:4" hidden="1" x14ac:dyDescent="0.25">
      <c r="D4243" s="20"/>
    </row>
    <row r="4244" spans="4:4" hidden="1" x14ac:dyDescent="0.25">
      <c r="D4244" s="20"/>
    </row>
    <row r="4245" spans="4:4" hidden="1" x14ac:dyDescent="0.25">
      <c r="D4245" s="20"/>
    </row>
    <row r="4246" spans="4:4" hidden="1" x14ac:dyDescent="0.25">
      <c r="D4246" s="20"/>
    </row>
    <row r="4247" spans="4:4" hidden="1" x14ac:dyDescent="0.25">
      <c r="D4247" s="20"/>
    </row>
    <row r="4248" spans="4:4" hidden="1" x14ac:dyDescent="0.25">
      <c r="D4248" s="20"/>
    </row>
    <row r="4249" spans="4:4" hidden="1" x14ac:dyDescent="0.25">
      <c r="D4249" s="20"/>
    </row>
    <row r="4250" spans="4:4" hidden="1" x14ac:dyDescent="0.25">
      <c r="D4250" s="20"/>
    </row>
    <row r="4251" spans="4:4" hidden="1" x14ac:dyDescent="0.25">
      <c r="D4251" s="20"/>
    </row>
    <row r="4252" spans="4:4" hidden="1" x14ac:dyDescent="0.25">
      <c r="D4252" s="20"/>
    </row>
    <row r="4253" spans="4:4" hidden="1" x14ac:dyDescent="0.25">
      <c r="D4253" s="20"/>
    </row>
    <row r="4254" spans="4:4" hidden="1" x14ac:dyDescent="0.25">
      <c r="D4254" s="20"/>
    </row>
    <row r="4255" spans="4:4" hidden="1" x14ac:dyDescent="0.25">
      <c r="D4255" s="20"/>
    </row>
    <row r="4256" spans="4:4" hidden="1" x14ac:dyDescent="0.25">
      <c r="D4256" s="20"/>
    </row>
    <row r="4257" spans="4:4" hidden="1" x14ac:dyDescent="0.25">
      <c r="D4257" s="20"/>
    </row>
    <row r="4258" spans="4:4" hidden="1" x14ac:dyDescent="0.25">
      <c r="D4258" s="20"/>
    </row>
    <row r="4259" spans="4:4" hidden="1" x14ac:dyDescent="0.25">
      <c r="D4259" s="20"/>
    </row>
    <row r="4260" spans="4:4" hidden="1" x14ac:dyDescent="0.25">
      <c r="D4260" s="20"/>
    </row>
    <row r="4261" spans="4:4" hidden="1" x14ac:dyDescent="0.25">
      <c r="D4261" s="20"/>
    </row>
    <row r="4262" spans="4:4" hidden="1" x14ac:dyDescent="0.25">
      <c r="D4262" s="20"/>
    </row>
    <row r="4263" spans="4:4" hidden="1" x14ac:dyDescent="0.25">
      <c r="D4263" s="20"/>
    </row>
    <row r="4264" spans="4:4" hidden="1" x14ac:dyDescent="0.25">
      <c r="D4264" s="20"/>
    </row>
    <row r="4265" spans="4:4" hidden="1" x14ac:dyDescent="0.25">
      <c r="D4265" s="20"/>
    </row>
    <row r="4266" spans="4:4" hidden="1" x14ac:dyDescent="0.25">
      <c r="D4266" s="20"/>
    </row>
    <row r="4267" spans="4:4" hidden="1" x14ac:dyDescent="0.25">
      <c r="D4267" s="20"/>
    </row>
    <row r="4268" spans="4:4" hidden="1" x14ac:dyDescent="0.25">
      <c r="D4268" s="20"/>
    </row>
    <row r="4269" spans="4:4" hidden="1" x14ac:dyDescent="0.25">
      <c r="D4269" s="20"/>
    </row>
    <row r="4270" spans="4:4" hidden="1" x14ac:dyDescent="0.25">
      <c r="D4270" s="20"/>
    </row>
    <row r="4271" spans="4:4" hidden="1" x14ac:dyDescent="0.25">
      <c r="D4271" s="20"/>
    </row>
    <row r="4272" spans="4:4" hidden="1" x14ac:dyDescent="0.25">
      <c r="D4272" s="20"/>
    </row>
    <row r="4273" spans="4:4" hidden="1" x14ac:dyDescent="0.25">
      <c r="D4273" s="20"/>
    </row>
    <row r="4274" spans="4:4" hidden="1" x14ac:dyDescent="0.25">
      <c r="D4274" s="20"/>
    </row>
    <row r="4275" spans="4:4" hidden="1" x14ac:dyDescent="0.25">
      <c r="D4275" s="20"/>
    </row>
    <row r="4276" spans="4:4" hidden="1" x14ac:dyDescent="0.25">
      <c r="D4276" s="20"/>
    </row>
    <row r="4277" spans="4:4" hidden="1" x14ac:dyDescent="0.25">
      <c r="D4277" s="20"/>
    </row>
    <row r="4278" spans="4:4" hidden="1" x14ac:dyDescent="0.25">
      <c r="D4278" s="20"/>
    </row>
    <row r="4279" spans="4:4" hidden="1" x14ac:dyDescent="0.25">
      <c r="D4279" s="20"/>
    </row>
    <row r="4280" spans="4:4" hidden="1" x14ac:dyDescent="0.25">
      <c r="D4280" s="20"/>
    </row>
    <row r="4281" spans="4:4" hidden="1" x14ac:dyDescent="0.25">
      <c r="D4281" s="20"/>
    </row>
    <row r="4282" spans="4:4" hidden="1" x14ac:dyDescent="0.25">
      <c r="D4282" s="20"/>
    </row>
    <row r="4283" spans="4:4" hidden="1" x14ac:dyDescent="0.25">
      <c r="D4283" s="20"/>
    </row>
    <row r="4284" spans="4:4" hidden="1" x14ac:dyDescent="0.25">
      <c r="D4284" s="20"/>
    </row>
    <row r="4285" spans="4:4" hidden="1" x14ac:dyDescent="0.25">
      <c r="D4285" s="20"/>
    </row>
    <row r="4286" spans="4:4" hidden="1" x14ac:dyDescent="0.25">
      <c r="D4286" s="20"/>
    </row>
    <row r="4287" spans="4:4" hidden="1" x14ac:dyDescent="0.25">
      <c r="D4287" s="20"/>
    </row>
    <row r="4288" spans="4:4" hidden="1" x14ac:dyDescent="0.25">
      <c r="D4288" s="20"/>
    </row>
    <row r="4289" spans="4:4" hidden="1" x14ac:dyDescent="0.25">
      <c r="D4289" s="20"/>
    </row>
    <row r="4290" spans="4:4" hidden="1" x14ac:dyDescent="0.25">
      <c r="D4290" s="20"/>
    </row>
    <row r="4291" spans="4:4" hidden="1" x14ac:dyDescent="0.25">
      <c r="D4291" s="20"/>
    </row>
    <row r="4292" spans="4:4" hidden="1" x14ac:dyDescent="0.25">
      <c r="D4292" s="20"/>
    </row>
    <row r="4293" spans="4:4" hidden="1" x14ac:dyDescent="0.25">
      <c r="D4293" s="20"/>
    </row>
    <row r="4294" spans="4:4" hidden="1" x14ac:dyDescent="0.25">
      <c r="D4294" s="20"/>
    </row>
    <row r="4295" spans="4:4" hidden="1" x14ac:dyDescent="0.25">
      <c r="D4295" s="20"/>
    </row>
    <row r="4296" spans="4:4" hidden="1" x14ac:dyDescent="0.25">
      <c r="D4296" s="20"/>
    </row>
    <row r="4297" spans="4:4" hidden="1" x14ac:dyDescent="0.25">
      <c r="D4297" s="20"/>
    </row>
    <row r="4298" spans="4:4" hidden="1" x14ac:dyDescent="0.25">
      <c r="D4298" s="20"/>
    </row>
    <row r="4299" spans="4:4" hidden="1" x14ac:dyDescent="0.25">
      <c r="D4299" s="20"/>
    </row>
    <row r="4300" spans="4:4" hidden="1" x14ac:dyDescent="0.25">
      <c r="D4300" s="20"/>
    </row>
    <row r="4301" spans="4:4" hidden="1" x14ac:dyDescent="0.25">
      <c r="D4301" s="20"/>
    </row>
    <row r="4302" spans="4:4" hidden="1" x14ac:dyDescent="0.25">
      <c r="D4302" s="20"/>
    </row>
    <row r="4303" spans="4:4" hidden="1" x14ac:dyDescent="0.25">
      <c r="D4303" s="20"/>
    </row>
    <row r="4304" spans="4:4" hidden="1" x14ac:dyDescent="0.25">
      <c r="D4304" s="20"/>
    </row>
    <row r="4305" spans="4:4" hidden="1" x14ac:dyDescent="0.25">
      <c r="D4305" s="20"/>
    </row>
    <row r="4306" spans="4:4" hidden="1" x14ac:dyDescent="0.25">
      <c r="D4306" s="20"/>
    </row>
    <row r="4307" spans="4:4" hidden="1" x14ac:dyDescent="0.25">
      <c r="D4307" s="20"/>
    </row>
    <row r="4308" spans="4:4" hidden="1" x14ac:dyDescent="0.25">
      <c r="D4308" s="20"/>
    </row>
    <row r="4309" spans="4:4" hidden="1" x14ac:dyDescent="0.25">
      <c r="D4309" s="20"/>
    </row>
    <row r="4310" spans="4:4" hidden="1" x14ac:dyDescent="0.25">
      <c r="D4310" s="20"/>
    </row>
    <row r="4311" spans="4:4" hidden="1" x14ac:dyDescent="0.25">
      <c r="D4311" s="20"/>
    </row>
    <row r="4312" spans="4:4" hidden="1" x14ac:dyDescent="0.25">
      <c r="D4312" s="20"/>
    </row>
    <row r="4313" spans="4:4" hidden="1" x14ac:dyDescent="0.25">
      <c r="D4313" s="20"/>
    </row>
    <row r="4314" spans="4:4" hidden="1" x14ac:dyDescent="0.25">
      <c r="D4314" s="20"/>
    </row>
    <row r="4315" spans="4:4" hidden="1" x14ac:dyDescent="0.25">
      <c r="D4315" s="20"/>
    </row>
    <row r="4316" spans="4:4" hidden="1" x14ac:dyDescent="0.25">
      <c r="D4316" s="20"/>
    </row>
    <row r="4317" spans="4:4" hidden="1" x14ac:dyDescent="0.25">
      <c r="D4317" s="20"/>
    </row>
    <row r="4318" spans="4:4" hidden="1" x14ac:dyDescent="0.25">
      <c r="D4318" s="20"/>
    </row>
    <row r="4319" spans="4:4" hidden="1" x14ac:dyDescent="0.25">
      <c r="D4319" s="20"/>
    </row>
    <row r="4320" spans="4:4" hidden="1" x14ac:dyDescent="0.25">
      <c r="D4320" s="20"/>
    </row>
    <row r="4321" spans="4:4" hidden="1" x14ac:dyDescent="0.25">
      <c r="D4321" s="20"/>
    </row>
    <row r="4322" spans="4:4" hidden="1" x14ac:dyDescent="0.25">
      <c r="D4322" s="20"/>
    </row>
    <row r="4323" spans="4:4" hidden="1" x14ac:dyDescent="0.25">
      <c r="D4323" s="20"/>
    </row>
    <row r="4324" spans="4:4" hidden="1" x14ac:dyDescent="0.25">
      <c r="D4324" s="20"/>
    </row>
    <row r="4325" spans="4:4" hidden="1" x14ac:dyDescent="0.25">
      <c r="D4325" s="20"/>
    </row>
    <row r="4326" spans="4:4" hidden="1" x14ac:dyDescent="0.25">
      <c r="D4326" s="20"/>
    </row>
    <row r="4327" spans="4:4" hidden="1" x14ac:dyDescent="0.25">
      <c r="D4327" s="20"/>
    </row>
    <row r="4328" spans="4:4" hidden="1" x14ac:dyDescent="0.25">
      <c r="D4328" s="20"/>
    </row>
    <row r="4329" spans="4:4" hidden="1" x14ac:dyDescent="0.25">
      <c r="D4329" s="20"/>
    </row>
    <row r="4330" spans="4:4" hidden="1" x14ac:dyDescent="0.25">
      <c r="D4330" s="20"/>
    </row>
    <row r="4331" spans="4:4" hidden="1" x14ac:dyDescent="0.25">
      <c r="D4331" s="20"/>
    </row>
    <row r="4332" spans="4:4" hidden="1" x14ac:dyDescent="0.25">
      <c r="D4332" s="20"/>
    </row>
    <row r="4333" spans="4:4" hidden="1" x14ac:dyDescent="0.25">
      <c r="D4333" s="20"/>
    </row>
    <row r="4334" spans="4:4" hidden="1" x14ac:dyDescent="0.25">
      <c r="D4334" s="20"/>
    </row>
    <row r="4335" spans="4:4" hidden="1" x14ac:dyDescent="0.25">
      <c r="D4335" s="20"/>
    </row>
    <row r="4336" spans="4:4" hidden="1" x14ac:dyDescent="0.25">
      <c r="D4336" s="20"/>
    </row>
    <row r="4337" spans="4:4" hidden="1" x14ac:dyDescent="0.25">
      <c r="D4337" s="20"/>
    </row>
    <row r="4338" spans="4:4" hidden="1" x14ac:dyDescent="0.25">
      <c r="D4338" s="20"/>
    </row>
    <row r="4339" spans="4:4" hidden="1" x14ac:dyDescent="0.25">
      <c r="D4339" s="20"/>
    </row>
    <row r="4340" spans="4:4" hidden="1" x14ac:dyDescent="0.25">
      <c r="D4340" s="20"/>
    </row>
    <row r="4341" spans="4:4" hidden="1" x14ac:dyDescent="0.25">
      <c r="D4341" s="20"/>
    </row>
    <row r="4342" spans="4:4" hidden="1" x14ac:dyDescent="0.25">
      <c r="D4342" s="20"/>
    </row>
    <row r="4343" spans="4:4" hidden="1" x14ac:dyDescent="0.25">
      <c r="D4343" s="20"/>
    </row>
    <row r="4344" spans="4:4" hidden="1" x14ac:dyDescent="0.25">
      <c r="D4344" s="20"/>
    </row>
    <row r="4345" spans="4:4" hidden="1" x14ac:dyDescent="0.25">
      <c r="D4345" s="20"/>
    </row>
    <row r="4346" spans="4:4" hidden="1" x14ac:dyDescent="0.25">
      <c r="D4346" s="20"/>
    </row>
    <row r="4347" spans="4:4" hidden="1" x14ac:dyDescent="0.25">
      <c r="D4347" s="20"/>
    </row>
    <row r="4348" spans="4:4" hidden="1" x14ac:dyDescent="0.25">
      <c r="D4348" s="20"/>
    </row>
    <row r="4349" spans="4:4" hidden="1" x14ac:dyDescent="0.25">
      <c r="D4349" s="20"/>
    </row>
    <row r="4350" spans="4:4" hidden="1" x14ac:dyDescent="0.25">
      <c r="D4350" s="20"/>
    </row>
    <row r="4351" spans="4:4" hidden="1" x14ac:dyDescent="0.25">
      <c r="D4351" s="20"/>
    </row>
    <row r="4352" spans="4:4" hidden="1" x14ac:dyDescent="0.25">
      <c r="D4352" s="20"/>
    </row>
    <row r="4353" spans="4:4" hidden="1" x14ac:dyDescent="0.25">
      <c r="D4353" s="20"/>
    </row>
    <row r="4354" spans="4:4" hidden="1" x14ac:dyDescent="0.25">
      <c r="D4354" s="20"/>
    </row>
    <row r="4355" spans="4:4" hidden="1" x14ac:dyDescent="0.25">
      <c r="D4355" s="20"/>
    </row>
    <row r="4356" spans="4:4" hidden="1" x14ac:dyDescent="0.25">
      <c r="D4356" s="20"/>
    </row>
    <row r="4357" spans="4:4" hidden="1" x14ac:dyDescent="0.25">
      <c r="D4357" s="20"/>
    </row>
    <row r="4358" spans="4:4" hidden="1" x14ac:dyDescent="0.25">
      <c r="D4358" s="20"/>
    </row>
    <row r="4359" spans="4:4" hidden="1" x14ac:dyDescent="0.25">
      <c r="D4359" s="20"/>
    </row>
    <row r="4360" spans="4:4" hidden="1" x14ac:dyDescent="0.25">
      <c r="D4360" s="20"/>
    </row>
    <row r="4361" spans="4:4" hidden="1" x14ac:dyDescent="0.25">
      <c r="D4361" s="20"/>
    </row>
    <row r="4362" spans="4:4" hidden="1" x14ac:dyDescent="0.25">
      <c r="D4362" s="20"/>
    </row>
    <row r="4363" spans="4:4" hidden="1" x14ac:dyDescent="0.25">
      <c r="D4363" s="20"/>
    </row>
    <row r="4364" spans="4:4" hidden="1" x14ac:dyDescent="0.25">
      <c r="D4364" s="20"/>
    </row>
    <row r="4365" spans="4:4" hidden="1" x14ac:dyDescent="0.25">
      <c r="D4365" s="20"/>
    </row>
    <row r="4366" spans="4:4" hidden="1" x14ac:dyDescent="0.25">
      <c r="D4366" s="20"/>
    </row>
    <row r="4367" spans="4:4" hidden="1" x14ac:dyDescent="0.25">
      <c r="D4367" s="20"/>
    </row>
    <row r="4368" spans="4:4" hidden="1" x14ac:dyDescent="0.25">
      <c r="D4368" s="20"/>
    </row>
    <row r="4369" spans="4:4" hidden="1" x14ac:dyDescent="0.25">
      <c r="D4369" s="20"/>
    </row>
    <row r="4370" spans="4:4" hidden="1" x14ac:dyDescent="0.25">
      <c r="D4370" s="20"/>
    </row>
    <row r="4371" spans="4:4" hidden="1" x14ac:dyDescent="0.25">
      <c r="D4371" s="20"/>
    </row>
    <row r="4372" spans="4:4" hidden="1" x14ac:dyDescent="0.25">
      <c r="D4372" s="20"/>
    </row>
    <row r="4373" spans="4:4" hidden="1" x14ac:dyDescent="0.25">
      <c r="D4373" s="20"/>
    </row>
    <row r="4374" spans="4:4" hidden="1" x14ac:dyDescent="0.25">
      <c r="D4374" s="20"/>
    </row>
    <row r="4375" spans="4:4" hidden="1" x14ac:dyDescent="0.25">
      <c r="D4375" s="20"/>
    </row>
    <row r="4376" spans="4:4" hidden="1" x14ac:dyDescent="0.25">
      <c r="D4376" s="20"/>
    </row>
    <row r="4377" spans="4:4" hidden="1" x14ac:dyDescent="0.25">
      <c r="D4377" s="20"/>
    </row>
    <row r="4378" spans="4:4" hidden="1" x14ac:dyDescent="0.25">
      <c r="D4378" s="20"/>
    </row>
    <row r="4379" spans="4:4" hidden="1" x14ac:dyDescent="0.25">
      <c r="D4379" s="20"/>
    </row>
    <row r="4380" spans="4:4" hidden="1" x14ac:dyDescent="0.25">
      <c r="D4380" s="20"/>
    </row>
    <row r="4381" spans="4:4" hidden="1" x14ac:dyDescent="0.25">
      <c r="D4381" s="20"/>
    </row>
    <row r="4382" spans="4:4" hidden="1" x14ac:dyDescent="0.25">
      <c r="D4382" s="20"/>
    </row>
    <row r="4383" spans="4:4" hidden="1" x14ac:dyDescent="0.25">
      <c r="D4383" s="20"/>
    </row>
    <row r="4384" spans="4:4" hidden="1" x14ac:dyDescent="0.25">
      <c r="D4384" s="20"/>
    </row>
    <row r="4385" spans="4:4" hidden="1" x14ac:dyDescent="0.25">
      <c r="D4385" s="20"/>
    </row>
    <row r="4386" spans="4:4" hidden="1" x14ac:dyDescent="0.25">
      <c r="D4386" s="20"/>
    </row>
    <row r="4387" spans="4:4" hidden="1" x14ac:dyDescent="0.25">
      <c r="D4387" s="20"/>
    </row>
    <row r="4388" spans="4:4" hidden="1" x14ac:dyDescent="0.25">
      <c r="D4388" s="20"/>
    </row>
    <row r="4389" spans="4:4" hidden="1" x14ac:dyDescent="0.25">
      <c r="D4389" s="20"/>
    </row>
    <row r="4390" spans="4:4" hidden="1" x14ac:dyDescent="0.25">
      <c r="D4390" s="20"/>
    </row>
    <row r="4391" spans="4:4" hidden="1" x14ac:dyDescent="0.25">
      <c r="D4391" s="20"/>
    </row>
    <row r="4392" spans="4:4" hidden="1" x14ac:dyDescent="0.25">
      <c r="D4392" s="20"/>
    </row>
    <row r="4393" spans="4:4" hidden="1" x14ac:dyDescent="0.25">
      <c r="D4393" s="20"/>
    </row>
    <row r="4394" spans="4:4" hidden="1" x14ac:dyDescent="0.25">
      <c r="D4394" s="20"/>
    </row>
    <row r="4395" spans="4:4" hidden="1" x14ac:dyDescent="0.25">
      <c r="D4395" s="20"/>
    </row>
    <row r="4396" spans="4:4" hidden="1" x14ac:dyDescent="0.25">
      <c r="D4396" s="20"/>
    </row>
    <row r="4397" spans="4:4" hidden="1" x14ac:dyDescent="0.25">
      <c r="D4397" s="20"/>
    </row>
    <row r="4398" spans="4:4" hidden="1" x14ac:dyDescent="0.25">
      <c r="D4398" s="20"/>
    </row>
    <row r="4399" spans="4:4" hidden="1" x14ac:dyDescent="0.25">
      <c r="D4399" s="20"/>
    </row>
    <row r="4400" spans="4:4" hidden="1" x14ac:dyDescent="0.25">
      <c r="D4400" s="20"/>
    </row>
    <row r="4401" spans="4:4" hidden="1" x14ac:dyDescent="0.25">
      <c r="D4401" s="20"/>
    </row>
    <row r="4402" spans="4:4" hidden="1" x14ac:dyDescent="0.25">
      <c r="D4402" s="20"/>
    </row>
    <row r="4403" spans="4:4" hidden="1" x14ac:dyDescent="0.25">
      <c r="D4403" s="20"/>
    </row>
    <row r="4404" spans="4:4" hidden="1" x14ac:dyDescent="0.25">
      <c r="D4404" s="20"/>
    </row>
    <row r="4405" spans="4:4" hidden="1" x14ac:dyDescent="0.25">
      <c r="D4405" s="20"/>
    </row>
    <row r="4406" spans="4:4" hidden="1" x14ac:dyDescent="0.25">
      <c r="D4406" s="20"/>
    </row>
    <row r="4407" spans="4:4" hidden="1" x14ac:dyDescent="0.25">
      <c r="D4407" s="20"/>
    </row>
    <row r="4408" spans="4:4" hidden="1" x14ac:dyDescent="0.25">
      <c r="D4408" s="20"/>
    </row>
    <row r="4409" spans="4:4" hidden="1" x14ac:dyDescent="0.25">
      <c r="D4409" s="20"/>
    </row>
    <row r="4410" spans="4:4" hidden="1" x14ac:dyDescent="0.25">
      <c r="D4410" s="20"/>
    </row>
    <row r="4411" spans="4:4" hidden="1" x14ac:dyDescent="0.25">
      <c r="D4411" s="20"/>
    </row>
    <row r="4412" spans="4:4" hidden="1" x14ac:dyDescent="0.25">
      <c r="D4412" s="20"/>
    </row>
    <row r="4413" spans="4:4" hidden="1" x14ac:dyDescent="0.25">
      <c r="D4413" s="20"/>
    </row>
    <row r="4414" spans="4:4" hidden="1" x14ac:dyDescent="0.25">
      <c r="D4414" s="20"/>
    </row>
    <row r="4415" spans="4:4" hidden="1" x14ac:dyDescent="0.25">
      <c r="D4415" s="20"/>
    </row>
    <row r="4416" spans="4:4" hidden="1" x14ac:dyDescent="0.25">
      <c r="D4416" s="20"/>
    </row>
    <row r="4417" spans="4:4" hidden="1" x14ac:dyDescent="0.25">
      <c r="D4417" s="20"/>
    </row>
    <row r="4418" spans="4:4" hidden="1" x14ac:dyDescent="0.25">
      <c r="D4418" s="20"/>
    </row>
    <row r="4419" spans="4:4" hidden="1" x14ac:dyDescent="0.25">
      <c r="D4419" s="20"/>
    </row>
    <row r="4420" spans="4:4" hidden="1" x14ac:dyDescent="0.25">
      <c r="D4420" s="20"/>
    </row>
    <row r="4421" spans="4:4" hidden="1" x14ac:dyDescent="0.25">
      <c r="D4421" s="20"/>
    </row>
    <row r="4422" spans="4:4" hidden="1" x14ac:dyDescent="0.25">
      <c r="D4422" s="20"/>
    </row>
    <row r="4423" spans="4:4" hidden="1" x14ac:dyDescent="0.25">
      <c r="D4423" s="20"/>
    </row>
    <row r="4424" spans="4:4" hidden="1" x14ac:dyDescent="0.25">
      <c r="D4424" s="20"/>
    </row>
    <row r="4425" spans="4:4" hidden="1" x14ac:dyDescent="0.25">
      <c r="D4425" s="20"/>
    </row>
    <row r="4426" spans="4:4" hidden="1" x14ac:dyDescent="0.25">
      <c r="D4426" s="20"/>
    </row>
    <row r="4427" spans="4:4" hidden="1" x14ac:dyDescent="0.25">
      <c r="D4427" s="20"/>
    </row>
    <row r="4428" spans="4:4" hidden="1" x14ac:dyDescent="0.25">
      <c r="D4428" s="20"/>
    </row>
    <row r="4429" spans="4:4" hidden="1" x14ac:dyDescent="0.25">
      <c r="D4429" s="20"/>
    </row>
    <row r="4430" spans="4:4" hidden="1" x14ac:dyDescent="0.25">
      <c r="D4430" s="20"/>
    </row>
    <row r="4431" spans="4:4" hidden="1" x14ac:dyDescent="0.25">
      <c r="D4431" s="20"/>
    </row>
    <row r="4432" spans="4:4" hidden="1" x14ac:dyDescent="0.25">
      <c r="D4432" s="20"/>
    </row>
    <row r="4433" spans="4:4" hidden="1" x14ac:dyDescent="0.25">
      <c r="D4433" s="20"/>
    </row>
    <row r="4434" spans="4:4" hidden="1" x14ac:dyDescent="0.25">
      <c r="D4434" s="20"/>
    </row>
    <row r="4435" spans="4:4" hidden="1" x14ac:dyDescent="0.25">
      <c r="D4435" s="20"/>
    </row>
    <row r="4436" spans="4:4" hidden="1" x14ac:dyDescent="0.25">
      <c r="D4436" s="20"/>
    </row>
    <row r="4437" spans="4:4" hidden="1" x14ac:dyDescent="0.25">
      <c r="D4437" s="20"/>
    </row>
    <row r="4438" spans="4:4" hidden="1" x14ac:dyDescent="0.25">
      <c r="D4438" s="20"/>
    </row>
    <row r="4439" spans="4:4" hidden="1" x14ac:dyDescent="0.25">
      <c r="D4439" s="20"/>
    </row>
    <row r="4440" spans="4:4" hidden="1" x14ac:dyDescent="0.25">
      <c r="D4440" s="20"/>
    </row>
    <row r="4441" spans="4:4" hidden="1" x14ac:dyDescent="0.25">
      <c r="D4441" s="20"/>
    </row>
    <row r="4442" spans="4:4" hidden="1" x14ac:dyDescent="0.25">
      <c r="D4442" s="20"/>
    </row>
    <row r="4443" spans="4:4" hidden="1" x14ac:dyDescent="0.25">
      <c r="D4443" s="20"/>
    </row>
    <row r="4444" spans="4:4" hidden="1" x14ac:dyDescent="0.25">
      <c r="D4444" s="20"/>
    </row>
    <row r="4445" spans="4:4" hidden="1" x14ac:dyDescent="0.25">
      <c r="D4445" s="20"/>
    </row>
    <row r="4446" spans="4:4" hidden="1" x14ac:dyDescent="0.25">
      <c r="D4446" s="20"/>
    </row>
    <row r="4447" spans="4:4" hidden="1" x14ac:dyDescent="0.25">
      <c r="D4447" s="20"/>
    </row>
    <row r="4448" spans="4:4" hidden="1" x14ac:dyDescent="0.25">
      <c r="D4448" s="20"/>
    </row>
    <row r="4449" spans="4:4" hidden="1" x14ac:dyDescent="0.25">
      <c r="D4449" s="20"/>
    </row>
    <row r="4450" spans="4:4" hidden="1" x14ac:dyDescent="0.25">
      <c r="D4450" s="20"/>
    </row>
    <row r="4451" spans="4:4" hidden="1" x14ac:dyDescent="0.25">
      <c r="D4451" s="20"/>
    </row>
    <row r="4452" spans="4:4" hidden="1" x14ac:dyDescent="0.25">
      <c r="D4452" s="20"/>
    </row>
    <row r="4453" spans="4:4" hidden="1" x14ac:dyDescent="0.25">
      <c r="D4453" s="20"/>
    </row>
    <row r="4454" spans="4:4" hidden="1" x14ac:dyDescent="0.25">
      <c r="D4454" s="20"/>
    </row>
    <row r="4455" spans="4:4" hidden="1" x14ac:dyDescent="0.25">
      <c r="D4455" s="20"/>
    </row>
    <row r="4456" spans="4:4" hidden="1" x14ac:dyDescent="0.25">
      <c r="D4456" s="20"/>
    </row>
    <row r="4457" spans="4:4" hidden="1" x14ac:dyDescent="0.25">
      <c r="D4457" s="20"/>
    </row>
    <row r="4458" spans="4:4" hidden="1" x14ac:dyDescent="0.25">
      <c r="D4458" s="20"/>
    </row>
    <row r="4459" spans="4:4" hidden="1" x14ac:dyDescent="0.25">
      <c r="D4459" s="20"/>
    </row>
    <row r="4460" spans="4:4" hidden="1" x14ac:dyDescent="0.25">
      <c r="D4460" s="20"/>
    </row>
    <row r="4461" spans="4:4" hidden="1" x14ac:dyDescent="0.25">
      <c r="D4461" s="20"/>
    </row>
    <row r="4462" spans="4:4" hidden="1" x14ac:dyDescent="0.25">
      <c r="D4462" s="20"/>
    </row>
    <row r="4463" spans="4:4" hidden="1" x14ac:dyDescent="0.25">
      <c r="D4463" s="20"/>
    </row>
    <row r="4464" spans="4:4" hidden="1" x14ac:dyDescent="0.25">
      <c r="D4464" s="20"/>
    </row>
    <row r="4465" spans="4:4" hidden="1" x14ac:dyDescent="0.25">
      <c r="D4465" s="20"/>
    </row>
    <row r="4466" spans="4:4" hidden="1" x14ac:dyDescent="0.25">
      <c r="D4466" s="20"/>
    </row>
    <row r="4467" spans="4:4" hidden="1" x14ac:dyDescent="0.25">
      <c r="D4467" s="20"/>
    </row>
    <row r="4468" spans="4:4" hidden="1" x14ac:dyDescent="0.25">
      <c r="D4468" s="20"/>
    </row>
    <row r="4469" spans="4:4" hidden="1" x14ac:dyDescent="0.25">
      <c r="D4469" s="20"/>
    </row>
    <row r="4470" spans="4:4" hidden="1" x14ac:dyDescent="0.25">
      <c r="D4470" s="20"/>
    </row>
    <row r="4471" spans="4:4" hidden="1" x14ac:dyDescent="0.25">
      <c r="D4471" s="20"/>
    </row>
    <row r="4472" spans="4:4" hidden="1" x14ac:dyDescent="0.25">
      <c r="D4472" s="20"/>
    </row>
    <row r="4473" spans="4:4" hidden="1" x14ac:dyDescent="0.25">
      <c r="D4473" s="20"/>
    </row>
    <row r="4474" spans="4:4" hidden="1" x14ac:dyDescent="0.25">
      <c r="D4474" s="20"/>
    </row>
    <row r="4475" spans="4:4" hidden="1" x14ac:dyDescent="0.25">
      <c r="D4475" s="20"/>
    </row>
    <row r="4476" spans="4:4" hidden="1" x14ac:dyDescent="0.25">
      <c r="D4476" s="20"/>
    </row>
    <row r="4477" spans="4:4" hidden="1" x14ac:dyDescent="0.25">
      <c r="D4477" s="20"/>
    </row>
    <row r="4478" spans="4:4" hidden="1" x14ac:dyDescent="0.25">
      <c r="D4478" s="20"/>
    </row>
    <row r="4479" spans="4:4" hidden="1" x14ac:dyDescent="0.25">
      <c r="D4479" s="20"/>
    </row>
    <row r="4480" spans="4:4" hidden="1" x14ac:dyDescent="0.25">
      <c r="D4480" s="20"/>
    </row>
    <row r="4481" spans="4:4" hidden="1" x14ac:dyDescent="0.25">
      <c r="D4481" s="20"/>
    </row>
    <row r="4482" spans="4:4" hidden="1" x14ac:dyDescent="0.25">
      <c r="D4482" s="20"/>
    </row>
    <row r="4483" spans="4:4" hidden="1" x14ac:dyDescent="0.25">
      <c r="D4483" s="20"/>
    </row>
    <row r="4484" spans="4:4" hidden="1" x14ac:dyDescent="0.25">
      <c r="D4484" s="20"/>
    </row>
    <row r="4485" spans="4:4" hidden="1" x14ac:dyDescent="0.25">
      <c r="D4485" s="20"/>
    </row>
    <row r="4486" spans="4:4" hidden="1" x14ac:dyDescent="0.25">
      <c r="D4486" s="20"/>
    </row>
    <row r="4487" spans="4:4" hidden="1" x14ac:dyDescent="0.25">
      <c r="D4487" s="20"/>
    </row>
    <row r="4488" spans="4:4" hidden="1" x14ac:dyDescent="0.25">
      <c r="D4488" s="20"/>
    </row>
    <row r="4489" spans="4:4" hidden="1" x14ac:dyDescent="0.25">
      <c r="D4489" s="20"/>
    </row>
    <row r="4490" spans="4:4" hidden="1" x14ac:dyDescent="0.25">
      <c r="D4490" s="20"/>
    </row>
    <row r="4491" spans="4:4" hidden="1" x14ac:dyDescent="0.25">
      <c r="D4491" s="20"/>
    </row>
    <row r="4492" spans="4:4" hidden="1" x14ac:dyDescent="0.25">
      <c r="D4492" s="20"/>
    </row>
    <row r="4493" spans="4:4" hidden="1" x14ac:dyDescent="0.25">
      <c r="D4493" s="20"/>
    </row>
    <row r="4494" spans="4:4" hidden="1" x14ac:dyDescent="0.25">
      <c r="D4494" s="20"/>
    </row>
    <row r="4495" spans="4:4" hidden="1" x14ac:dyDescent="0.25">
      <c r="D4495" s="20"/>
    </row>
    <row r="4496" spans="4:4" hidden="1" x14ac:dyDescent="0.25">
      <c r="D4496" s="20"/>
    </row>
    <row r="4497" spans="4:4" hidden="1" x14ac:dyDescent="0.25">
      <c r="D4497" s="20"/>
    </row>
    <row r="4498" spans="4:4" hidden="1" x14ac:dyDescent="0.25">
      <c r="D4498" s="20"/>
    </row>
    <row r="4499" spans="4:4" hidden="1" x14ac:dyDescent="0.25">
      <c r="D4499" s="20"/>
    </row>
    <row r="4500" spans="4:4" hidden="1" x14ac:dyDescent="0.25">
      <c r="D4500" s="20"/>
    </row>
    <row r="4501" spans="4:4" hidden="1" x14ac:dyDescent="0.25">
      <c r="D4501" s="20"/>
    </row>
    <row r="4502" spans="4:4" hidden="1" x14ac:dyDescent="0.25">
      <c r="D4502" s="20"/>
    </row>
    <row r="4503" spans="4:4" hidden="1" x14ac:dyDescent="0.25">
      <c r="D4503" s="20"/>
    </row>
    <row r="4504" spans="4:4" hidden="1" x14ac:dyDescent="0.25">
      <c r="D4504" s="20"/>
    </row>
    <row r="4505" spans="4:4" hidden="1" x14ac:dyDescent="0.25">
      <c r="D4505" s="20"/>
    </row>
    <row r="4506" spans="4:4" hidden="1" x14ac:dyDescent="0.25">
      <c r="D4506" s="20"/>
    </row>
    <row r="4507" spans="4:4" hidden="1" x14ac:dyDescent="0.25">
      <c r="D4507" s="20"/>
    </row>
    <row r="4508" spans="4:4" hidden="1" x14ac:dyDescent="0.25">
      <c r="D4508" s="20"/>
    </row>
    <row r="4509" spans="4:4" hidden="1" x14ac:dyDescent="0.25">
      <c r="D4509" s="20"/>
    </row>
    <row r="4510" spans="4:4" hidden="1" x14ac:dyDescent="0.25">
      <c r="D4510" s="20"/>
    </row>
    <row r="4511" spans="4:4" hidden="1" x14ac:dyDescent="0.25">
      <c r="D4511" s="20"/>
    </row>
    <row r="4512" spans="4:4" hidden="1" x14ac:dyDescent="0.25">
      <c r="D4512" s="20"/>
    </row>
    <row r="4513" spans="4:4" hidden="1" x14ac:dyDescent="0.25">
      <c r="D4513" s="20"/>
    </row>
    <row r="4514" spans="4:4" hidden="1" x14ac:dyDescent="0.25">
      <c r="D4514" s="20"/>
    </row>
    <row r="4515" spans="4:4" hidden="1" x14ac:dyDescent="0.25">
      <c r="D4515" s="20"/>
    </row>
    <row r="4516" spans="4:4" hidden="1" x14ac:dyDescent="0.25">
      <c r="D4516" s="20"/>
    </row>
    <row r="4517" spans="4:4" hidden="1" x14ac:dyDescent="0.25">
      <c r="D4517" s="20"/>
    </row>
    <row r="4518" spans="4:4" hidden="1" x14ac:dyDescent="0.25">
      <c r="D4518" s="20"/>
    </row>
    <row r="4519" spans="4:4" hidden="1" x14ac:dyDescent="0.25">
      <c r="D4519" s="20"/>
    </row>
    <row r="4520" spans="4:4" hidden="1" x14ac:dyDescent="0.25">
      <c r="D4520" s="20"/>
    </row>
    <row r="4521" spans="4:4" hidden="1" x14ac:dyDescent="0.25">
      <c r="D4521" s="20"/>
    </row>
    <row r="4522" spans="4:4" hidden="1" x14ac:dyDescent="0.25">
      <c r="D4522" s="20"/>
    </row>
    <row r="4523" spans="4:4" hidden="1" x14ac:dyDescent="0.25">
      <c r="D4523" s="20"/>
    </row>
    <row r="4524" spans="4:4" hidden="1" x14ac:dyDescent="0.25">
      <c r="D4524" s="20"/>
    </row>
    <row r="4525" spans="4:4" hidden="1" x14ac:dyDescent="0.25">
      <c r="D4525" s="20"/>
    </row>
    <row r="4526" spans="4:4" hidden="1" x14ac:dyDescent="0.25">
      <c r="D4526" s="20"/>
    </row>
    <row r="4527" spans="4:4" hidden="1" x14ac:dyDescent="0.25">
      <c r="D4527" s="20"/>
    </row>
    <row r="4528" spans="4:4" hidden="1" x14ac:dyDescent="0.25">
      <c r="D4528" s="20"/>
    </row>
    <row r="4529" spans="4:4" hidden="1" x14ac:dyDescent="0.25">
      <c r="D4529" s="20"/>
    </row>
    <row r="4530" spans="4:4" hidden="1" x14ac:dyDescent="0.25">
      <c r="D4530" s="20"/>
    </row>
    <row r="4531" spans="4:4" hidden="1" x14ac:dyDescent="0.25">
      <c r="D4531" s="20"/>
    </row>
    <row r="4532" spans="4:4" hidden="1" x14ac:dyDescent="0.25">
      <c r="D4532" s="20"/>
    </row>
    <row r="4533" spans="4:4" hidden="1" x14ac:dyDescent="0.25">
      <c r="D4533" s="20"/>
    </row>
    <row r="4534" spans="4:4" hidden="1" x14ac:dyDescent="0.25">
      <c r="D4534" s="20"/>
    </row>
    <row r="4535" spans="4:4" hidden="1" x14ac:dyDescent="0.25">
      <c r="D4535" s="20"/>
    </row>
    <row r="4536" spans="4:4" hidden="1" x14ac:dyDescent="0.25">
      <c r="D4536" s="20"/>
    </row>
    <row r="4537" spans="4:4" hidden="1" x14ac:dyDescent="0.25">
      <c r="D4537" s="20"/>
    </row>
    <row r="4538" spans="4:4" hidden="1" x14ac:dyDescent="0.25">
      <c r="D4538" s="20"/>
    </row>
    <row r="4539" spans="4:4" hidden="1" x14ac:dyDescent="0.25">
      <c r="D4539" s="20"/>
    </row>
    <row r="4540" spans="4:4" hidden="1" x14ac:dyDescent="0.25">
      <c r="D4540" s="20"/>
    </row>
    <row r="4541" spans="4:4" hidden="1" x14ac:dyDescent="0.25">
      <c r="D4541" s="20"/>
    </row>
    <row r="4542" spans="4:4" hidden="1" x14ac:dyDescent="0.25">
      <c r="D4542" s="20"/>
    </row>
    <row r="4543" spans="4:4" hidden="1" x14ac:dyDescent="0.25">
      <c r="D4543" s="20"/>
    </row>
    <row r="4544" spans="4:4" hidden="1" x14ac:dyDescent="0.25">
      <c r="D4544" s="20"/>
    </row>
    <row r="4545" spans="4:4" hidden="1" x14ac:dyDescent="0.25">
      <c r="D4545" s="20"/>
    </row>
    <row r="4546" spans="4:4" hidden="1" x14ac:dyDescent="0.25">
      <c r="D4546" s="20"/>
    </row>
    <row r="4547" spans="4:4" hidden="1" x14ac:dyDescent="0.25">
      <c r="D4547" s="20"/>
    </row>
    <row r="4548" spans="4:4" hidden="1" x14ac:dyDescent="0.25">
      <c r="D4548" s="20"/>
    </row>
    <row r="4549" spans="4:4" hidden="1" x14ac:dyDescent="0.25">
      <c r="D4549" s="20"/>
    </row>
    <row r="4550" spans="4:4" hidden="1" x14ac:dyDescent="0.25">
      <c r="D4550" s="20"/>
    </row>
    <row r="4551" spans="4:4" hidden="1" x14ac:dyDescent="0.25">
      <c r="D4551" s="20"/>
    </row>
    <row r="4552" spans="4:4" hidden="1" x14ac:dyDescent="0.25">
      <c r="D4552" s="20"/>
    </row>
    <row r="4553" spans="4:4" hidden="1" x14ac:dyDescent="0.25">
      <c r="D4553" s="20"/>
    </row>
    <row r="4554" spans="4:4" hidden="1" x14ac:dyDescent="0.25">
      <c r="D4554" s="20"/>
    </row>
    <row r="4555" spans="4:4" hidden="1" x14ac:dyDescent="0.25">
      <c r="D4555" s="20"/>
    </row>
    <row r="4556" spans="4:4" hidden="1" x14ac:dyDescent="0.25">
      <c r="D4556" s="20"/>
    </row>
    <row r="4557" spans="4:4" hidden="1" x14ac:dyDescent="0.25">
      <c r="D4557" s="20"/>
    </row>
    <row r="4558" spans="4:4" hidden="1" x14ac:dyDescent="0.25">
      <c r="D4558" s="20"/>
    </row>
    <row r="4559" spans="4:4" hidden="1" x14ac:dyDescent="0.25">
      <c r="D4559" s="20"/>
    </row>
    <row r="4560" spans="4:4" hidden="1" x14ac:dyDescent="0.25">
      <c r="D4560" s="20"/>
    </row>
    <row r="4561" spans="4:4" hidden="1" x14ac:dyDescent="0.25">
      <c r="D4561" s="20"/>
    </row>
    <row r="4562" spans="4:4" hidden="1" x14ac:dyDescent="0.25">
      <c r="D4562" s="20"/>
    </row>
    <row r="4563" spans="4:4" hidden="1" x14ac:dyDescent="0.25">
      <c r="D4563" s="20"/>
    </row>
    <row r="4564" spans="4:4" hidden="1" x14ac:dyDescent="0.25">
      <c r="D4564" s="20"/>
    </row>
    <row r="4565" spans="4:4" hidden="1" x14ac:dyDescent="0.25">
      <c r="D4565" s="20"/>
    </row>
    <row r="4566" spans="4:4" hidden="1" x14ac:dyDescent="0.25">
      <c r="D4566" s="20"/>
    </row>
    <row r="4567" spans="4:4" hidden="1" x14ac:dyDescent="0.25">
      <c r="D4567" s="20"/>
    </row>
    <row r="4568" spans="4:4" hidden="1" x14ac:dyDescent="0.25">
      <c r="D4568" s="20"/>
    </row>
    <row r="4569" spans="4:4" hidden="1" x14ac:dyDescent="0.25">
      <c r="D4569" s="20"/>
    </row>
    <row r="4570" spans="4:4" hidden="1" x14ac:dyDescent="0.25">
      <c r="D4570" s="20"/>
    </row>
    <row r="4571" spans="4:4" hidden="1" x14ac:dyDescent="0.25">
      <c r="D4571" s="20"/>
    </row>
    <row r="4572" spans="4:4" hidden="1" x14ac:dyDescent="0.25">
      <c r="D4572" s="20"/>
    </row>
    <row r="4573" spans="4:4" hidden="1" x14ac:dyDescent="0.25">
      <c r="D4573" s="20"/>
    </row>
    <row r="4574" spans="4:4" hidden="1" x14ac:dyDescent="0.25">
      <c r="D4574" s="20"/>
    </row>
    <row r="4575" spans="4:4" hidden="1" x14ac:dyDescent="0.25">
      <c r="D4575" s="20"/>
    </row>
    <row r="4576" spans="4:4" hidden="1" x14ac:dyDescent="0.25">
      <c r="D4576" s="20"/>
    </row>
    <row r="4577" spans="4:4" hidden="1" x14ac:dyDescent="0.25">
      <c r="D4577" s="20"/>
    </row>
    <row r="4578" spans="4:4" hidden="1" x14ac:dyDescent="0.25">
      <c r="D4578" s="20"/>
    </row>
    <row r="4579" spans="4:4" hidden="1" x14ac:dyDescent="0.25">
      <c r="D4579" s="20"/>
    </row>
    <row r="4580" spans="4:4" hidden="1" x14ac:dyDescent="0.25">
      <c r="D4580" s="20"/>
    </row>
    <row r="4581" spans="4:4" hidden="1" x14ac:dyDescent="0.25">
      <c r="D4581" s="20"/>
    </row>
    <row r="4582" spans="4:4" hidden="1" x14ac:dyDescent="0.25">
      <c r="D4582" s="20"/>
    </row>
    <row r="4583" spans="4:4" hidden="1" x14ac:dyDescent="0.25">
      <c r="D4583" s="20"/>
    </row>
    <row r="4584" spans="4:4" hidden="1" x14ac:dyDescent="0.25">
      <c r="D4584" s="20"/>
    </row>
    <row r="4585" spans="4:4" hidden="1" x14ac:dyDescent="0.25">
      <c r="D4585" s="20"/>
    </row>
    <row r="4586" spans="4:4" hidden="1" x14ac:dyDescent="0.25">
      <c r="D4586" s="20"/>
    </row>
    <row r="4587" spans="4:4" hidden="1" x14ac:dyDescent="0.25">
      <c r="D4587" s="20"/>
    </row>
    <row r="4588" spans="4:4" hidden="1" x14ac:dyDescent="0.25">
      <c r="D4588" s="20"/>
    </row>
    <row r="4589" spans="4:4" hidden="1" x14ac:dyDescent="0.25">
      <c r="D4589" s="20"/>
    </row>
    <row r="4590" spans="4:4" hidden="1" x14ac:dyDescent="0.25">
      <c r="D4590" s="20"/>
    </row>
    <row r="4591" spans="4:4" hidden="1" x14ac:dyDescent="0.25">
      <c r="D4591" s="20"/>
    </row>
    <row r="4592" spans="4:4" hidden="1" x14ac:dyDescent="0.25">
      <c r="D4592" s="20"/>
    </row>
    <row r="4593" spans="4:4" hidden="1" x14ac:dyDescent="0.25">
      <c r="D4593" s="20"/>
    </row>
    <row r="4594" spans="4:4" hidden="1" x14ac:dyDescent="0.25">
      <c r="D4594" s="20"/>
    </row>
    <row r="4595" spans="4:4" hidden="1" x14ac:dyDescent="0.25">
      <c r="D4595" s="20"/>
    </row>
    <row r="4596" spans="4:4" hidden="1" x14ac:dyDescent="0.25">
      <c r="D4596" s="20"/>
    </row>
    <row r="4597" spans="4:4" hidden="1" x14ac:dyDescent="0.25">
      <c r="D4597" s="20"/>
    </row>
    <row r="4598" spans="4:4" hidden="1" x14ac:dyDescent="0.25">
      <c r="D4598" s="20"/>
    </row>
    <row r="4599" spans="4:4" hidden="1" x14ac:dyDescent="0.25">
      <c r="D4599" s="20"/>
    </row>
    <row r="4600" spans="4:4" hidden="1" x14ac:dyDescent="0.25">
      <c r="D4600" s="20"/>
    </row>
    <row r="4601" spans="4:4" hidden="1" x14ac:dyDescent="0.25">
      <c r="D4601" s="20"/>
    </row>
    <row r="4602" spans="4:4" hidden="1" x14ac:dyDescent="0.25">
      <c r="D4602" s="20"/>
    </row>
    <row r="4603" spans="4:4" hidden="1" x14ac:dyDescent="0.25">
      <c r="D4603" s="20"/>
    </row>
    <row r="4604" spans="4:4" hidden="1" x14ac:dyDescent="0.25">
      <c r="D4604" s="20"/>
    </row>
    <row r="4605" spans="4:4" hidden="1" x14ac:dyDescent="0.25">
      <c r="D4605" s="20"/>
    </row>
    <row r="4606" spans="4:4" hidden="1" x14ac:dyDescent="0.25">
      <c r="D4606" s="20"/>
    </row>
    <row r="4607" spans="4:4" hidden="1" x14ac:dyDescent="0.25">
      <c r="D4607" s="20"/>
    </row>
    <row r="4608" spans="4:4" hidden="1" x14ac:dyDescent="0.25">
      <c r="D4608" s="20"/>
    </row>
    <row r="4609" spans="4:4" hidden="1" x14ac:dyDescent="0.25">
      <c r="D4609" s="20"/>
    </row>
    <row r="4610" spans="4:4" hidden="1" x14ac:dyDescent="0.25">
      <c r="D4610" s="20"/>
    </row>
    <row r="4611" spans="4:4" hidden="1" x14ac:dyDescent="0.25">
      <c r="D4611" s="20"/>
    </row>
    <row r="4612" spans="4:4" hidden="1" x14ac:dyDescent="0.25">
      <c r="D4612" s="20"/>
    </row>
    <row r="4613" spans="4:4" hidden="1" x14ac:dyDescent="0.25">
      <c r="D4613" s="20"/>
    </row>
    <row r="4614" spans="4:4" hidden="1" x14ac:dyDescent="0.25">
      <c r="D4614" s="20"/>
    </row>
    <row r="4615" spans="4:4" hidden="1" x14ac:dyDescent="0.25">
      <c r="D4615" s="20"/>
    </row>
    <row r="4616" spans="4:4" hidden="1" x14ac:dyDescent="0.25">
      <c r="D4616" s="20"/>
    </row>
    <row r="4617" spans="4:4" hidden="1" x14ac:dyDescent="0.25">
      <c r="D4617" s="20"/>
    </row>
    <row r="4618" spans="4:4" hidden="1" x14ac:dyDescent="0.25">
      <c r="D4618" s="20"/>
    </row>
    <row r="4619" spans="4:4" hidden="1" x14ac:dyDescent="0.25">
      <c r="D4619" s="20"/>
    </row>
    <row r="4620" spans="4:4" hidden="1" x14ac:dyDescent="0.25">
      <c r="D4620" s="20"/>
    </row>
    <row r="4621" spans="4:4" hidden="1" x14ac:dyDescent="0.25">
      <c r="D4621" s="20"/>
    </row>
    <row r="4622" spans="4:4" hidden="1" x14ac:dyDescent="0.25">
      <c r="D4622" s="20"/>
    </row>
    <row r="4623" spans="4:4" hidden="1" x14ac:dyDescent="0.25">
      <c r="D4623" s="20"/>
    </row>
    <row r="4624" spans="4:4" hidden="1" x14ac:dyDescent="0.25">
      <c r="D4624" s="20"/>
    </row>
    <row r="4625" spans="4:4" hidden="1" x14ac:dyDescent="0.25">
      <c r="D4625" s="20"/>
    </row>
    <row r="4626" spans="4:4" hidden="1" x14ac:dyDescent="0.25">
      <c r="D4626" s="20"/>
    </row>
    <row r="4627" spans="4:4" hidden="1" x14ac:dyDescent="0.25">
      <c r="D4627" s="20"/>
    </row>
    <row r="4628" spans="4:4" hidden="1" x14ac:dyDescent="0.25">
      <c r="D4628" s="20"/>
    </row>
    <row r="4629" spans="4:4" hidden="1" x14ac:dyDescent="0.25">
      <c r="D4629" s="20"/>
    </row>
    <row r="4630" spans="4:4" hidden="1" x14ac:dyDescent="0.25">
      <c r="D4630" s="20"/>
    </row>
    <row r="4631" spans="4:4" hidden="1" x14ac:dyDescent="0.25">
      <c r="D4631" s="20"/>
    </row>
    <row r="4632" spans="4:4" hidden="1" x14ac:dyDescent="0.25">
      <c r="D4632" s="20"/>
    </row>
    <row r="4633" spans="4:4" hidden="1" x14ac:dyDescent="0.25">
      <c r="D4633" s="20"/>
    </row>
    <row r="4634" spans="4:4" hidden="1" x14ac:dyDescent="0.25">
      <c r="D4634" s="20"/>
    </row>
    <row r="4635" spans="4:4" hidden="1" x14ac:dyDescent="0.25">
      <c r="D4635" s="20"/>
    </row>
    <row r="4636" spans="4:4" hidden="1" x14ac:dyDescent="0.25">
      <c r="D4636" s="20"/>
    </row>
    <row r="4637" spans="4:4" hidden="1" x14ac:dyDescent="0.25">
      <c r="D4637" s="20"/>
    </row>
    <row r="4638" spans="4:4" hidden="1" x14ac:dyDescent="0.25">
      <c r="D4638" s="20"/>
    </row>
    <row r="4639" spans="4:4" hidden="1" x14ac:dyDescent="0.25">
      <c r="D4639" s="20"/>
    </row>
    <row r="4640" spans="4:4" hidden="1" x14ac:dyDescent="0.25">
      <c r="D4640" s="20"/>
    </row>
    <row r="4641" spans="4:4" hidden="1" x14ac:dyDescent="0.25">
      <c r="D4641" s="20"/>
    </row>
    <row r="4642" spans="4:4" hidden="1" x14ac:dyDescent="0.25">
      <c r="D4642" s="20"/>
    </row>
    <row r="4643" spans="4:4" hidden="1" x14ac:dyDescent="0.25">
      <c r="D4643" s="20"/>
    </row>
    <row r="4644" spans="4:4" hidden="1" x14ac:dyDescent="0.25">
      <c r="D4644" s="20"/>
    </row>
    <row r="4645" spans="4:4" hidden="1" x14ac:dyDescent="0.25">
      <c r="D4645" s="20"/>
    </row>
    <row r="4646" spans="4:4" hidden="1" x14ac:dyDescent="0.25">
      <c r="D4646" s="20"/>
    </row>
    <row r="4647" spans="4:4" hidden="1" x14ac:dyDescent="0.25">
      <c r="D4647" s="20"/>
    </row>
    <row r="4648" spans="4:4" hidden="1" x14ac:dyDescent="0.25">
      <c r="D4648" s="20"/>
    </row>
    <row r="4649" spans="4:4" hidden="1" x14ac:dyDescent="0.25">
      <c r="D4649" s="20"/>
    </row>
    <row r="4650" spans="4:4" hidden="1" x14ac:dyDescent="0.25">
      <c r="D4650" s="20"/>
    </row>
    <row r="4651" spans="4:4" hidden="1" x14ac:dyDescent="0.25">
      <c r="D4651" s="20"/>
    </row>
    <row r="4652" spans="4:4" hidden="1" x14ac:dyDescent="0.25">
      <c r="D4652" s="20"/>
    </row>
    <row r="4653" spans="4:4" hidden="1" x14ac:dyDescent="0.25">
      <c r="D4653" s="20"/>
    </row>
    <row r="4654" spans="4:4" hidden="1" x14ac:dyDescent="0.25">
      <c r="D4654" s="20"/>
    </row>
    <row r="4655" spans="4:4" hidden="1" x14ac:dyDescent="0.25">
      <c r="D4655" s="20"/>
    </row>
    <row r="4656" spans="4:4" hidden="1" x14ac:dyDescent="0.25">
      <c r="D4656" s="20"/>
    </row>
    <row r="4657" spans="4:4" hidden="1" x14ac:dyDescent="0.25">
      <c r="D4657" s="20"/>
    </row>
    <row r="4658" spans="4:4" hidden="1" x14ac:dyDescent="0.25">
      <c r="D4658" s="20"/>
    </row>
    <row r="4659" spans="4:4" hidden="1" x14ac:dyDescent="0.25">
      <c r="D4659" s="20"/>
    </row>
    <row r="4660" spans="4:4" hidden="1" x14ac:dyDescent="0.25">
      <c r="D4660" s="20"/>
    </row>
    <row r="4661" spans="4:4" hidden="1" x14ac:dyDescent="0.25">
      <c r="D4661" s="20"/>
    </row>
    <row r="4662" spans="4:4" hidden="1" x14ac:dyDescent="0.25">
      <c r="D4662" s="20"/>
    </row>
    <row r="4663" spans="4:4" hidden="1" x14ac:dyDescent="0.25">
      <c r="D4663" s="20"/>
    </row>
    <row r="4664" spans="4:4" hidden="1" x14ac:dyDescent="0.25">
      <c r="D4664" s="20"/>
    </row>
    <row r="4665" spans="4:4" hidden="1" x14ac:dyDescent="0.25">
      <c r="D4665" s="20"/>
    </row>
    <row r="4666" spans="4:4" hidden="1" x14ac:dyDescent="0.25">
      <c r="D4666" s="20"/>
    </row>
    <row r="4667" spans="4:4" hidden="1" x14ac:dyDescent="0.25">
      <c r="D4667" s="20"/>
    </row>
    <row r="4668" spans="4:4" hidden="1" x14ac:dyDescent="0.25">
      <c r="D4668" s="20"/>
    </row>
    <row r="4669" spans="4:4" hidden="1" x14ac:dyDescent="0.25">
      <c r="D4669" s="20"/>
    </row>
    <row r="4670" spans="4:4" hidden="1" x14ac:dyDescent="0.25">
      <c r="D4670" s="20"/>
    </row>
    <row r="4671" spans="4:4" hidden="1" x14ac:dyDescent="0.25">
      <c r="D4671" s="20"/>
    </row>
    <row r="4672" spans="4:4" hidden="1" x14ac:dyDescent="0.25">
      <c r="D4672" s="20"/>
    </row>
    <row r="4673" spans="4:4" hidden="1" x14ac:dyDescent="0.25">
      <c r="D4673" s="20"/>
    </row>
    <row r="4674" spans="4:4" hidden="1" x14ac:dyDescent="0.25">
      <c r="D4674" s="20"/>
    </row>
    <row r="4675" spans="4:4" hidden="1" x14ac:dyDescent="0.25">
      <c r="D4675" s="20"/>
    </row>
    <row r="4676" spans="4:4" hidden="1" x14ac:dyDescent="0.25">
      <c r="D4676" s="20"/>
    </row>
    <row r="4677" spans="4:4" hidden="1" x14ac:dyDescent="0.25">
      <c r="D4677" s="20"/>
    </row>
    <row r="4678" spans="4:4" hidden="1" x14ac:dyDescent="0.25">
      <c r="D4678" s="20"/>
    </row>
    <row r="4679" spans="4:4" hidden="1" x14ac:dyDescent="0.25">
      <c r="D4679" s="20"/>
    </row>
    <row r="4680" spans="4:4" hidden="1" x14ac:dyDescent="0.25">
      <c r="D4680" s="20"/>
    </row>
    <row r="4681" spans="4:4" hidden="1" x14ac:dyDescent="0.25">
      <c r="D4681" s="20"/>
    </row>
    <row r="4682" spans="4:4" hidden="1" x14ac:dyDescent="0.25">
      <c r="D4682" s="20"/>
    </row>
    <row r="4683" spans="4:4" hidden="1" x14ac:dyDescent="0.25">
      <c r="D4683" s="20"/>
    </row>
    <row r="4684" spans="4:4" hidden="1" x14ac:dyDescent="0.25">
      <c r="D4684" s="20"/>
    </row>
    <row r="4685" spans="4:4" hidden="1" x14ac:dyDescent="0.25">
      <c r="D4685" s="20"/>
    </row>
    <row r="4686" spans="4:4" hidden="1" x14ac:dyDescent="0.25">
      <c r="D4686" s="20"/>
    </row>
    <row r="4687" spans="4:4" hidden="1" x14ac:dyDescent="0.25">
      <c r="D4687" s="20"/>
    </row>
    <row r="4688" spans="4:4" hidden="1" x14ac:dyDescent="0.25">
      <c r="D4688" s="20"/>
    </row>
    <row r="4689" spans="4:4" hidden="1" x14ac:dyDescent="0.25">
      <c r="D4689" s="20"/>
    </row>
    <row r="4690" spans="4:4" hidden="1" x14ac:dyDescent="0.25">
      <c r="D4690" s="20"/>
    </row>
    <row r="4691" spans="4:4" hidden="1" x14ac:dyDescent="0.25">
      <c r="D4691" s="20"/>
    </row>
    <row r="4692" spans="4:4" hidden="1" x14ac:dyDescent="0.25">
      <c r="D4692" s="20"/>
    </row>
    <row r="4693" spans="4:4" hidden="1" x14ac:dyDescent="0.25">
      <c r="D4693" s="20"/>
    </row>
    <row r="4694" spans="4:4" hidden="1" x14ac:dyDescent="0.25">
      <c r="D4694" s="20"/>
    </row>
    <row r="4695" spans="4:4" hidden="1" x14ac:dyDescent="0.25">
      <c r="D4695" s="20"/>
    </row>
    <row r="4696" spans="4:4" hidden="1" x14ac:dyDescent="0.25">
      <c r="D4696" s="20"/>
    </row>
    <row r="4697" spans="4:4" hidden="1" x14ac:dyDescent="0.25">
      <c r="D4697" s="20"/>
    </row>
    <row r="4698" spans="4:4" hidden="1" x14ac:dyDescent="0.25">
      <c r="D4698" s="20"/>
    </row>
    <row r="4699" spans="4:4" hidden="1" x14ac:dyDescent="0.25">
      <c r="D4699" s="20"/>
    </row>
    <row r="4700" spans="4:4" hidden="1" x14ac:dyDescent="0.25">
      <c r="D4700" s="20"/>
    </row>
    <row r="4701" spans="4:4" hidden="1" x14ac:dyDescent="0.25">
      <c r="D4701" s="20"/>
    </row>
    <row r="4702" spans="4:4" hidden="1" x14ac:dyDescent="0.25">
      <c r="D4702" s="20"/>
    </row>
    <row r="4703" spans="4:4" hidden="1" x14ac:dyDescent="0.25">
      <c r="D4703" s="20"/>
    </row>
    <row r="4704" spans="4:4" hidden="1" x14ac:dyDescent="0.25">
      <c r="D4704" s="20"/>
    </row>
    <row r="4705" spans="4:4" hidden="1" x14ac:dyDescent="0.25">
      <c r="D4705" s="20"/>
    </row>
    <row r="4706" spans="4:4" hidden="1" x14ac:dyDescent="0.25">
      <c r="D4706" s="20"/>
    </row>
    <row r="4707" spans="4:4" hidden="1" x14ac:dyDescent="0.25">
      <c r="D4707" s="20"/>
    </row>
    <row r="4708" spans="4:4" hidden="1" x14ac:dyDescent="0.25">
      <c r="D4708" s="20"/>
    </row>
    <row r="4709" spans="4:4" hidden="1" x14ac:dyDescent="0.25">
      <c r="D4709" s="20"/>
    </row>
    <row r="4710" spans="4:4" hidden="1" x14ac:dyDescent="0.25">
      <c r="D4710" s="20"/>
    </row>
    <row r="4711" spans="4:4" hidden="1" x14ac:dyDescent="0.25">
      <c r="D4711" s="20"/>
    </row>
    <row r="4712" spans="4:4" hidden="1" x14ac:dyDescent="0.25">
      <c r="D4712" s="20"/>
    </row>
    <row r="4713" spans="4:4" hidden="1" x14ac:dyDescent="0.25">
      <c r="D4713" s="20"/>
    </row>
    <row r="4714" spans="4:4" hidden="1" x14ac:dyDescent="0.25">
      <c r="D4714" s="20"/>
    </row>
    <row r="4715" spans="4:4" hidden="1" x14ac:dyDescent="0.25">
      <c r="D4715" s="20"/>
    </row>
    <row r="4716" spans="4:4" hidden="1" x14ac:dyDescent="0.25">
      <c r="D4716" s="20"/>
    </row>
    <row r="4717" spans="4:4" hidden="1" x14ac:dyDescent="0.25">
      <c r="D4717" s="20"/>
    </row>
    <row r="4718" spans="4:4" hidden="1" x14ac:dyDescent="0.25">
      <c r="D4718" s="20"/>
    </row>
    <row r="4719" spans="4:4" hidden="1" x14ac:dyDescent="0.25">
      <c r="D4719" s="20"/>
    </row>
    <row r="4720" spans="4:4" hidden="1" x14ac:dyDescent="0.25">
      <c r="D4720" s="20"/>
    </row>
    <row r="4721" spans="4:4" hidden="1" x14ac:dyDescent="0.25">
      <c r="D4721" s="20"/>
    </row>
    <row r="4722" spans="4:4" hidden="1" x14ac:dyDescent="0.25">
      <c r="D4722" s="20"/>
    </row>
    <row r="4723" spans="4:4" hidden="1" x14ac:dyDescent="0.25">
      <c r="D4723" s="20"/>
    </row>
    <row r="4724" spans="4:4" hidden="1" x14ac:dyDescent="0.25">
      <c r="D4724" s="20"/>
    </row>
    <row r="4725" spans="4:4" hidden="1" x14ac:dyDescent="0.25">
      <c r="D4725" s="20"/>
    </row>
    <row r="4726" spans="4:4" hidden="1" x14ac:dyDescent="0.25">
      <c r="D4726" s="20"/>
    </row>
    <row r="4727" spans="4:4" hidden="1" x14ac:dyDescent="0.25">
      <c r="D4727" s="20"/>
    </row>
    <row r="4728" spans="4:4" hidden="1" x14ac:dyDescent="0.25">
      <c r="D4728" s="20"/>
    </row>
    <row r="4729" spans="4:4" hidden="1" x14ac:dyDescent="0.25">
      <c r="D4729" s="20"/>
    </row>
    <row r="4730" spans="4:4" hidden="1" x14ac:dyDescent="0.25">
      <c r="D4730" s="20"/>
    </row>
    <row r="4731" spans="4:4" hidden="1" x14ac:dyDescent="0.25">
      <c r="D4731" s="20"/>
    </row>
    <row r="4732" spans="4:4" hidden="1" x14ac:dyDescent="0.25">
      <c r="D4732" s="20"/>
    </row>
    <row r="4733" spans="4:4" hidden="1" x14ac:dyDescent="0.25">
      <c r="D4733" s="20"/>
    </row>
    <row r="4734" spans="4:4" hidden="1" x14ac:dyDescent="0.25">
      <c r="D4734" s="20"/>
    </row>
    <row r="4735" spans="4:4" hidden="1" x14ac:dyDescent="0.25">
      <c r="D4735" s="20"/>
    </row>
    <row r="4736" spans="4:4" hidden="1" x14ac:dyDescent="0.25">
      <c r="D4736" s="20"/>
    </row>
    <row r="4737" spans="4:4" hidden="1" x14ac:dyDescent="0.25">
      <c r="D4737" s="20"/>
    </row>
    <row r="4738" spans="4:4" hidden="1" x14ac:dyDescent="0.25">
      <c r="D4738" s="20"/>
    </row>
    <row r="4739" spans="4:4" hidden="1" x14ac:dyDescent="0.25">
      <c r="D4739" s="20"/>
    </row>
    <row r="4740" spans="4:4" hidden="1" x14ac:dyDescent="0.25">
      <c r="D4740" s="20"/>
    </row>
    <row r="4741" spans="4:4" hidden="1" x14ac:dyDescent="0.25">
      <c r="D4741" s="20"/>
    </row>
    <row r="4742" spans="4:4" hidden="1" x14ac:dyDescent="0.25">
      <c r="D4742" s="20"/>
    </row>
    <row r="4743" spans="4:4" hidden="1" x14ac:dyDescent="0.25">
      <c r="D4743" s="20"/>
    </row>
    <row r="4744" spans="4:4" hidden="1" x14ac:dyDescent="0.25">
      <c r="D4744" s="20"/>
    </row>
    <row r="4745" spans="4:4" hidden="1" x14ac:dyDescent="0.25">
      <c r="D4745" s="20"/>
    </row>
    <row r="4746" spans="4:4" hidden="1" x14ac:dyDescent="0.25">
      <c r="D4746" s="20"/>
    </row>
    <row r="4747" spans="4:4" hidden="1" x14ac:dyDescent="0.25">
      <c r="D4747" s="20"/>
    </row>
    <row r="4748" spans="4:4" hidden="1" x14ac:dyDescent="0.25">
      <c r="D4748" s="20"/>
    </row>
    <row r="4749" spans="4:4" hidden="1" x14ac:dyDescent="0.25">
      <c r="D4749" s="20"/>
    </row>
    <row r="4750" spans="4:4" hidden="1" x14ac:dyDescent="0.25">
      <c r="D4750" s="20"/>
    </row>
    <row r="4751" spans="4:4" hidden="1" x14ac:dyDescent="0.25">
      <c r="D4751" s="20"/>
    </row>
    <row r="4752" spans="4:4" hidden="1" x14ac:dyDescent="0.25">
      <c r="D4752" s="20"/>
    </row>
    <row r="4753" spans="4:4" hidden="1" x14ac:dyDescent="0.25">
      <c r="D4753" s="20"/>
    </row>
    <row r="4754" spans="4:4" hidden="1" x14ac:dyDescent="0.25">
      <c r="D4754" s="20"/>
    </row>
    <row r="4755" spans="4:4" hidden="1" x14ac:dyDescent="0.25">
      <c r="D4755" s="20"/>
    </row>
    <row r="4756" spans="4:4" hidden="1" x14ac:dyDescent="0.25">
      <c r="D4756" s="20"/>
    </row>
    <row r="4757" spans="4:4" hidden="1" x14ac:dyDescent="0.25">
      <c r="D4757" s="20"/>
    </row>
    <row r="4758" spans="4:4" hidden="1" x14ac:dyDescent="0.25">
      <c r="D4758" s="20"/>
    </row>
    <row r="4759" spans="4:4" hidden="1" x14ac:dyDescent="0.25">
      <c r="D4759" s="20"/>
    </row>
    <row r="4760" spans="4:4" hidden="1" x14ac:dyDescent="0.25">
      <c r="D4760" s="20"/>
    </row>
    <row r="4761" spans="4:4" hidden="1" x14ac:dyDescent="0.25">
      <c r="D4761" s="20"/>
    </row>
    <row r="4762" spans="4:4" hidden="1" x14ac:dyDescent="0.25">
      <c r="D4762" s="20"/>
    </row>
    <row r="4763" spans="4:4" hidden="1" x14ac:dyDescent="0.25">
      <c r="D4763" s="20"/>
    </row>
    <row r="4764" spans="4:4" hidden="1" x14ac:dyDescent="0.25">
      <c r="D4764" s="20"/>
    </row>
    <row r="4765" spans="4:4" hidden="1" x14ac:dyDescent="0.25">
      <c r="D4765" s="20"/>
    </row>
    <row r="4766" spans="4:4" hidden="1" x14ac:dyDescent="0.25">
      <c r="D4766" s="20"/>
    </row>
    <row r="4767" spans="4:4" hidden="1" x14ac:dyDescent="0.25">
      <c r="D4767" s="20"/>
    </row>
    <row r="4768" spans="4:4" hidden="1" x14ac:dyDescent="0.25">
      <c r="D4768" s="20"/>
    </row>
    <row r="4769" spans="4:4" hidden="1" x14ac:dyDescent="0.25">
      <c r="D4769" s="20"/>
    </row>
    <row r="4770" spans="4:4" hidden="1" x14ac:dyDescent="0.25">
      <c r="D4770" s="20"/>
    </row>
    <row r="4771" spans="4:4" hidden="1" x14ac:dyDescent="0.25">
      <c r="D4771" s="20"/>
    </row>
    <row r="4772" spans="4:4" hidden="1" x14ac:dyDescent="0.25">
      <c r="D4772" s="20"/>
    </row>
    <row r="4773" spans="4:4" hidden="1" x14ac:dyDescent="0.25">
      <c r="D4773" s="20"/>
    </row>
    <row r="4774" spans="4:4" hidden="1" x14ac:dyDescent="0.25">
      <c r="D4774" s="20"/>
    </row>
    <row r="4775" spans="4:4" hidden="1" x14ac:dyDescent="0.25">
      <c r="D4775" s="20"/>
    </row>
    <row r="4776" spans="4:4" hidden="1" x14ac:dyDescent="0.25">
      <c r="D4776" s="20"/>
    </row>
    <row r="4777" spans="4:4" hidden="1" x14ac:dyDescent="0.25">
      <c r="D4777" s="20"/>
    </row>
    <row r="4778" spans="4:4" hidden="1" x14ac:dyDescent="0.25">
      <c r="D4778" s="20"/>
    </row>
    <row r="4779" spans="4:4" hidden="1" x14ac:dyDescent="0.25">
      <c r="D4779" s="20"/>
    </row>
    <row r="4780" spans="4:4" hidden="1" x14ac:dyDescent="0.25">
      <c r="D4780" s="20"/>
    </row>
    <row r="4781" spans="4:4" hidden="1" x14ac:dyDescent="0.25">
      <c r="D4781" s="20"/>
    </row>
    <row r="4782" spans="4:4" hidden="1" x14ac:dyDescent="0.25">
      <c r="D4782" s="20"/>
    </row>
    <row r="4783" spans="4:4" hidden="1" x14ac:dyDescent="0.25">
      <c r="D4783" s="20"/>
    </row>
    <row r="4784" spans="4:4" hidden="1" x14ac:dyDescent="0.25">
      <c r="D4784" s="20"/>
    </row>
    <row r="4785" spans="4:4" hidden="1" x14ac:dyDescent="0.25">
      <c r="D4785" s="20"/>
    </row>
    <row r="4786" spans="4:4" hidden="1" x14ac:dyDescent="0.25">
      <c r="D4786" s="20"/>
    </row>
    <row r="4787" spans="4:4" hidden="1" x14ac:dyDescent="0.25">
      <c r="D4787" s="20"/>
    </row>
    <row r="4788" spans="4:4" hidden="1" x14ac:dyDescent="0.25">
      <c r="D4788" s="20"/>
    </row>
    <row r="4789" spans="4:4" hidden="1" x14ac:dyDescent="0.25">
      <c r="D4789" s="20"/>
    </row>
    <row r="4790" spans="4:4" hidden="1" x14ac:dyDescent="0.25">
      <c r="D4790" s="20"/>
    </row>
    <row r="4791" spans="4:4" hidden="1" x14ac:dyDescent="0.25">
      <c r="D4791" s="20"/>
    </row>
    <row r="4792" spans="4:4" hidden="1" x14ac:dyDescent="0.25">
      <c r="D4792" s="20"/>
    </row>
    <row r="4793" spans="4:4" hidden="1" x14ac:dyDescent="0.25">
      <c r="D4793" s="20"/>
    </row>
    <row r="4794" spans="4:4" hidden="1" x14ac:dyDescent="0.25">
      <c r="D4794" s="20"/>
    </row>
    <row r="4795" spans="4:4" hidden="1" x14ac:dyDescent="0.25">
      <c r="D4795" s="20"/>
    </row>
    <row r="4796" spans="4:4" hidden="1" x14ac:dyDescent="0.25">
      <c r="D4796" s="20"/>
    </row>
    <row r="4797" spans="4:4" hidden="1" x14ac:dyDescent="0.25">
      <c r="D4797" s="20"/>
    </row>
    <row r="4798" spans="4:4" hidden="1" x14ac:dyDescent="0.25">
      <c r="D4798" s="20"/>
    </row>
    <row r="4799" spans="4:4" hidden="1" x14ac:dyDescent="0.25">
      <c r="D4799" s="20"/>
    </row>
    <row r="4800" spans="4:4" hidden="1" x14ac:dyDescent="0.25">
      <c r="D4800" s="20"/>
    </row>
    <row r="4801" spans="4:4" hidden="1" x14ac:dyDescent="0.25">
      <c r="D4801" s="20"/>
    </row>
    <row r="4802" spans="4:4" hidden="1" x14ac:dyDescent="0.25">
      <c r="D4802" s="20"/>
    </row>
    <row r="4803" spans="4:4" hidden="1" x14ac:dyDescent="0.25">
      <c r="D4803" s="20"/>
    </row>
    <row r="4804" spans="4:4" hidden="1" x14ac:dyDescent="0.25">
      <c r="D4804" s="20"/>
    </row>
    <row r="4805" spans="4:4" hidden="1" x14ac:dyDescent="0.25">
      <c r="D4805" s="20"/>
    </row>
    <row r="4806" spans="4:4" hidden="1" x14ac:dyDescent="0.25">
      <c r="D4806" s="20"/>
    </row>
    <row r="4807" spans="4:4" hidden="1" x14ac:dyDescent="0.25">
      <c r="D4807" s="20"/>
    </row>
    <row r="4808" spans="4:4" hidden="1" x14ac:dyDescent="0.25">
      <c r="D4808" s="20"/>
    </row>
    <row r="4809" spans="4:4" hidden="1" x14ac:dyDescent="0.25">
      <c r="D4809" s="20"/>
    </row>
    <row r="4810" spans="4:4" hidden="1" x14ac:dyDescent="0.25">
      <c r="D4810" s="20"/>
    </row>
    <row r="4811" spans="4:4" hidden="1" x14ac:dyDescent="0.25">
      <c r="D4811" s="20"/>
    </row>
    <row r="4812" spans="4:4" hidden="1" x14ac:dyDescent="0.25">
      <c r="D4812" s="20"/>
    </row>
    <row r="4813" spans="4:4" hidden="1" x14ac:dyDescent="0.25">
      <c r="D4813" s="20"/>
    </row>
    <row r="4814" spans="4:4" hidden="1" x14ac:dyDescent="0.25">
      <c r="D4814" s="20"/>
    </row>
    <row r="4815" spans="4:4" hidden="1" x14ac:dyDescent="0.25">
      <c r="D4815" s="20"/>
    </row>
    <row r="4816" spans="4:4" hidden="1" x14ac:dyDescent="0.25">
      <c r="D4816" s="20"/>
    </row>
    <row r="4817" spans="4:4" hidden="1" x14ac:dyDescent="0.25">
      <c r="D4817" s="20"/>
    </row>
    <row r="4818" spans="4:4" hidden="1" x14ac:dyDescent="0.25">
      <c r="D4818" s="20"/>
    </row>
    <row r="4819" spans="4:4" hidden="1" x14ac:dyDescent="0.25">
      <c r="D4819" s="20"/>
    </row>
    <row r="4820" spans="4:4" hidden="1" x14ac:dyDescent="0.25">
      <c r="D4820" s="20"/>
    </row>
    <row r="4821" spans="4:4" hidden="1" x14ac:dyDescent="0.25">
      <c r="D4821" s="20"/>
    </row>
    <row r="4822" spans="4:4" hidden="1" x14ac:dyDescent="0.25">
      <c r="D4822" s="20"/>
    </row>
    <row r="4823" spans="4:4" hidden="1" x14ac:dyDescent="0.25">
      <c r="D4823" s="20"/>
    </row>
    <row r="4824" spans="4:4" hidden="1" x14ac:dyDescent="0.25">
      <c r="D4824" s="20"/>
    </row>
    <row r="4825" spans="4:4" hidden="1" x14ac:dyDescent="0.25">
      <c r="D4825" s="20"/>
    </row>
    <row r="4826" spans="4:4" hidden="1" x14ac:dyDescent="0.25">
      <c r="D4826" s="20"/>
    </row>
    <row r="4827" spans="4:4" hidden="1" x14ac:dyDescent="0.25">
      <c r="D4827" s="20"/>
    </row>
    <row r="4828" spans="4:4" hidden="1" x14ac:dyDescent="0.25">
      <c r="D4828" s="20"/>
    </row>
    <row r="4829" spans="4:4" hidden="1" x14ac:dyDescent="0.25">
      <c r="D4829" s="20"/>
    </row>
    <row r="4830" spans="4:4" hidden="1" x14ac:dyDescent="0.25">
      <c r="D4830" s="20"/>
    </row>
    <row r="4831" spans="4:4" hidden="1" x14ac:dyDescent="0.25">
      <c r="D4831" s="20"/>
    </row>
    <row r="4832" spans="4:4" hidden="1" x14ac:dyDescent="0.25">
      <c r="D4832" s="20"/>
    </row>
    <row r="4833" spans="4:4" hidden="1" x14ac:dyDescent="0.25">
      <c r="D4833" s="20"/>
    </row>
    <row r="4834" spans="4:4" hidden="1" x14ac:dyDescent="0.25">
      <c r="D4834" s="20"/>
    </row>
    <row r="4835" spans="4:4" hidden="1" x14ac:dyDescent="0.25">
      <c r="D4835" s="20"/>
    </row>
    <row r="4836" spans="4:4" hidden="1" x14ac:dyDescent="0.25">
      <c r="D4836" s="20"/>
    </row>
    <row r="4837" spans="4:4" hidden="1" x14ac:dyDescent="0.25">
      <c r="D4837" s="20"/>
    </row>
    <row r="4838" spans="4:4" hidden="1" x14ac:dyDescent="0.25">
      <c r="D4838" s="20"/>
    </row>
    <row r="4839" spans="4:4" hidden="1" x14ac:dyDescent="0.25">
      <c r="D4839" s="20"/>
    </row>
    <row r="4840" spans="4:4" hidden="1" x14ac:dyDescent="0.25">
      <c r="D4840" s="20"/>
    </row>
    <row r="4841" spans="4:4" hidden="1" x14ac:dyDescent="0.25">
      <c r="D4841" s="20"/>
    </row>
    <row r="4842" spans="4:4" hidden="1" x14ac:dyDescent="0.25">
      <c r="D4842" s="20"/>
    </row>
    <row r="4843" spans="4:4" hidden="1" x14ac:dyDescent="0.25">
      <c r="D4843" s="20"/>
    </row>
    <row r="4844" spans="4:4" hidden="1" x14ac:dyDescent="0.25">
      <c r="D4844" s="20"/>
    </row>
    <row r="4845" spans="4:4" hidden="1" x14ac:dyDescent="0.25">
      <c r="D4845" s="20"/>
    </row>
    <row r="4846" spans="4:4" hidden="1" x14ac:dyDescent="0.25">
      <c r="D4846" s="20"/>
    </row>
    <row r="4847" spans="4:4" hidden="1" x14ac:dyDescent="0.25">
      <c r="D4847" s="20"/>
    </row>
    <row r="4848" spans="4:4" hidden="1" x14ac:dyDescent="0.25">
      <c r="D4848" s="20"/>
    </row>
    <row r="4849" spans="4:4" hidden="1" x14ac:dyDescent="0.25">
      <c r="D4849" s="20"/>
    </row>
    <row r="4850" spans="4:4" hidden="1" x14ac:dyDescent="0.25">
      <c r="D4850" s="20"/>
    </row>
    <row r="4851" spans="4:4" hidden="1" x14ac:dyDescent="0.25">
      <c r="D4851" s="20"/>
    </row>
    <row r="4852" spans="4:4" hidden="1" x14ac:dyDescent="0.25">
      <c r="D4852" s="20"/>
    </row>
    <row r="4853" spans="4:4" hidden="1" x14ac:dyDescent="0.25">
      <c r="D4853" s="20"/>
    </row>
    <row r="4854" spans="4:4" hidden="1" x14ac:dyDescent="0.25">
      <c r="D4854" s="20"/>
    </row>
    <row r="4855" spans="4:4" hidden="1" x14ac:dyDescent="0.25">
      <c r="D4855" s="20"/>
    </row>
    <row r="4856" spans="4:4" hidden="1" x14ac:dyDescent="0.25">
      <c r="D4856" s="20"/>
    </row>
    <row r="4857" spans="4:4" hidden="1" x14ac:dyDescent="0.25">
      <c r="D4857" s="20"/>
    </row>
    <row r="4858" spans="4:4" hidden="1" x14ac:dyDescent="0.25">
      <c r="D4858" s="20"/>
    </row>
    <row r="4859" spans="4:4" hidden="1" x14ac:dyDescent="0.25">
      <c r="D4859" s="20"/>
    </row>
    <row r="4860" spans="4:4" hidden="1" x14ac:dyDescent="0.25">
      <c r="D4860" s="20"/>
    </row>
    <row r="4861" spans="4:4" hidden="1" x14ac:dyDescent="0.25">
      <c r="D4861" s="20"/>
    </row>
    <row r="4862" spans="4:4" hidden="1" x14ac:dyDescent="0.25">
      <c r="D4862" s="20"/>
    </row>
    <row r="4863" spans="4:4" hidden="1" x14ac:dyDescent="0.25">
      <c r="D4863" s="20"/>
    </row>
    <row r="4864" spans="4:4" hidden="1" x14ac:dyDescent="0.25">
      <c r="D4864" s="20"/>
    </row>
    <row r="4865" spans="4:4" hidden="1" x14ac:dyDescent="0.25">
      <c r="D4865" s="20"/>
    </row>
    <row r="4866" spans="4:4" hidden="1" x14ac:dyDescent="0.25">
      <c r="D4866" s="20"/>
    </row>
    <row r="4867" spans="4:4" hidden="1" x14ac:dyDescent="0.25">
      <c r="D4867" s="20"/>
    </row>
    <row r="4868" spans="4:4" hidden="1" x14ac:dyDescent="0.25">
      <c r="D4868" s="20"/>
    </row>
    <row r="4869" spans="4:4" hidden="1" x14ac:dyDescent="0.25">
      <c r="D4869" s="20"/>
    </row>
    <row r="4870" spans="4:4" hidden="1" x14ac:dyDescent="0.25">
      <c r="D4870" s="20"/>
    </row>
    <row r="4871" spans="4:4" hidden="1" x14ac:dyDescent="0.25">
      <c r="D4871" s="20"/>
    </row>
    <row r="4872" spans="4:4" hidden="1" x14ac:dyDescent="0.25">
      <c r="D4872" s="20"/>
    </row>
    <row r="4873" spans="4:4" hidden="1" x14ac:dyDescent="0.25">
      <c r="D4873" s="20"/>
    </row>
    <row r="4874" spans="4:4" hidden="1" x14ac:dyDescent="0.25">
      <c r="D4874" s="20"/>
    </row>
    <row r="4875" spans="4:4" hidden="1" x14ac:dyDescent="0.25">
      <c r="D4875" s="20"/>
    </row>
    <row r="4876" spans="4:4" hidden="1" x14ac:dyDescent="0.25">
      <c r="D4876" s="20"/>
    </row>
    <row r="4877" spans="4:4" hidden="1" x14ac:dyDescent="0.25">
      <c r="D4877" s="20"/>
    </row>
    <row r="4878" spans="4:4" hidden="1" x14ac:dyDescent="0.25">
      <c r="D4878" s="20"/>
    </row>
    <row r="4879" spans="4:4" hidden="1" x14ac:dyDescent="0.25">
      <c r="D4879" s="20"/>
    </row>
    <row r="4880" spans="4:4" hidden="1" x14ac:dyDescent="0.25">
      <c r="D4880" s="20"/>
    </row>
    <row r="4881" spans="4:4" hidden="1" x14ac:dyDescent="0.25">
      <c r="D4881" s="20"/>
    </row>
    <row r="4882" spans="4:4" hidden="1" x14ac:dyDescent="0.25">
      <c r="D4882" s="20"/>
    </row>
    <row r="4883" spans="4:4" hidden="1" x14ac:dyDescent="0.25">
      <c r="D4883" s="20"/>
    </row>
    <row r="4884" spans="4:4" hidden="1" x14ac:dyDescent="0.25">
      <c r="D4884" s="20"/>
    </row>
    <row r="4885" spans="4:4" hidden="1" x14ac:dyDescent="0.25">
      <c r="D4885" s="20"/>
    </row>
    <row r="4886" spans="4:4" hidden="1" x14ac:dyDescent="0.25">
      <c r="D4886" s="20"/>
    </row>
    <row r="4887" spans="4:4" hidden="1" x14ac:dyDescent="0.25">
      <c r="D4887" s="20"/>
    </row>
    <row r="4888" spans="4:4" hidden="1" x14ac:dyDescent="0.25">
      <c r="D4888" s="20"/>
    </row>
    <row r="4889" spans="4:4" hidden="1" x14ac:dyDescent="0.25">
      <c r="D4889" s="20"/>
    </row>
    <row r="4890" spans="4:4" hidden="1" x14ac:dyDescent="0.25">
      <c r="D4890" s="20"/>
    </row>
    <row r="4891" spans="4:4" hidden="1" x14ac:dyDescent="0.25">
      <c r="D4891" s="20"/>
    </row>
    <row r="4892" spans="4:4" hidden="1" x14ac:dyDescent="0.25">
      <c r="D4892" s="20"/>
    </row>
    <row r="4893" spans="4:4" hidden="1" x14ac:dyDescent="0.25">
      <c r="D4893" s="20"/>
    </row>
    <row r="4894" spans="4:4" hidden="1" x14ac:dyDescent="0.25">
      <c r="D4894" s="20"/>
    </row>
    <row r="4895" spans="4:4" hidden="1" x14ac:dyDescent="0.25">
      <c r="D4895" s="20"/>
    </row>
    <row r="4896" spans="4:4" hidden="1" x14ac:dyDescent="0.25">
      <c r="D4896" s="20"/>
    </row>
    <row r="4897" spans="4:4" hidden="1" x14ac:dyDescent="0.25">
      <c r="D4897" s="20"/>
    </row>
    <row r="4898" spans="4:4" hidden="1" x14ac:dyDescent="0.25">
      <c r="D4898" s="20"/>
    </row>
    <row r="4899" spans="4:4" hidden="1" x14ac:dyDescent="0.25">
      <c r="D4899" s="20"/>
    </row>
    <row r="4900" spans="4:4" hidden="1" x14ac:dyDescent="0.25">
      <c r="D4900" s="20"/>
    </row>
    <row r="4901" spans="4:4" hidden="1" x14ac:dyDescent="0.25">
      <c r="D4901" s="20"/>
    </row>
    <row r="4902" spans="4:4" hidden="1" x14ac:dyDescent="0.25">
      <c r="D4902" s="20"/>
    </row>
    <row r="4903" spans="4:4" hidden="1" x14ac:dyDescent="0.25">
      <c r="D4903" s="20"/>
    </row>
    <row r="4904" spans="4:4" hidden="1" x14ac:dyDescent="0.25">
      <c r="D4904" s="20"/>
    </row>
    <row r="4905" spans="4:4" hidden="1" x14ac:dyDescent="0.25">
      <c r="D4905" s="20"/>
    </row>
    <row r="4906" spans="4:4" hidden="1" x14ac:dyDescent="0.25">
      <c r="D4906" s="20"/>
    </row>
    <row r="4907" spans="4:4" hidden="1" x14ac:dyDescent="0.25">
      <c r="D4907" s="20"/>
    </row>
    <row r="4908" spans="4:4" hidden="1" x14ac:dyDescent="0.25">
      <c r="D4908" s="20"/>
    </row>
    <row r="4909" spans="4:4" hidden="1" x14ac:dyDescent="0.25">
      <c r="D4909" s="20"/>
    </row>
    <row r="4910" spans="4:4" hidden="1" x14ac:dyDescent="0.25">
      <c r="D4910" s="20"/>
    </row>
    <row r="4911" spans="4:4" hidden="1" x14ac:dyDescent="0.25">
      <c r="D4911" s="20"/>
    </row>
    <row r="4912" spans="4:4" hidden="1" x14ac:dyDescent="0.25">
      <c r="D4912" s="20"/>
    </row>
    <row r="4913" spans="4:4" hidden="1" x14ac:dyDescent="0.25">
      <c r="D4913" s="20"/>
    </row>
    <row r="4914" spans="4:4" hidden="1" x14ac:dyDescent="0.25">
      <c r="D4914" s="20"/>
    </row>
    <row r="4915" spans="4:4" hidden="1" x14ac:dyDescent="0.25">
      <c r="D4915" s="20"/>
    </row>
    <row r="4916" spans="4:4" hidden="1" x14ac:dyDescent="0.25">
      <c r="D4916" s="20"/>
    </row>
    <row r="4917" spans="4:4" hidden="1" x14ac:dyDescent="0.25">
      <c r="D4917" s="20"/>
    </row>
    <row r="4918" spans="4:4" hidden="1" x14ac:dyDescent="0.25">
      <c r="D4918" s="20"/>
    </row>
    <row r="4919" spans="4:4" hidden="1" x14ac:dyDescent="0.25">
      <c r="D4919" s="20"/>
    </row>
    <row r="4920" spans="4:4" hidden="1" x14ac:dyDescent="0.25">
      <c r="D4920" s="20"/>
    </row>
    <row r="4921" spans="4:4" hidden="1" x14ac:dyDescent="0.25">
      <c r="D4921" s="20"/>
    </row>
    <row r="4922" spans="4:4" hidden="1" x14ac:dyDescent="0.25">
      <c r="D4922" s="20"/>
    </row>
    <row r="4923" spans="4:4" hidden="1" x14ac:dyDescent="0.25">
      <c r="D4923" s="20"/>
    </row>
    <row r="4924" spans="4:4" hidden="1" x14ac:dyDescent="0.25">
      <c r="D4924" s="20"/>
    </row>
    <row r="4925" spans="4:4" hidden="1" x14ac:dyDescent="0.25">
      <c r="D4925" s="20"/>
    </row>
    <row r="4926" spans="4:4" hidden="1" x14ac:dyDescent="0.25">
      <c r="D4926" s="20"/>
    </row>
    <row r="4927" spans="4:4" hidden="1" x14ac:dyDescent="0.25">
      <c r="D4927" s="20"/>
    </row>
    <row r="4928" spans="4:4" hidden="1" x14ac:dyDescent="0.25">
      <c r="D4928" s="20"/>
    </row>
    <row r="4929" spans="4:4" hidden="1" x14ac:dyDescent="0.25">
      <c r="D4929" s="20"/>
    </row>
    <row r="4930" spans="4:4" hidden="1" x14ac:dyDescent="0.25">
      <c r="D4930" s="20"/>
    </row>
    <row r="4931" spans="4:4" hidden="1" x14ac:dyDescent="0.25">
      <c r="D4931" s="20"/>
    </row>
    <row r="4932" spans="4:4" hidden="1" x14ac:dyDescent="0.25">
      <c r="D4932" s="20"/>
    </row>
    <row r="4933" spans="4:4" hidden="1" x14ac:dyDescent="0.25">
      <c r="D4933" s="20"/>
    </row>
    <row r="4934" spans="4:4" hidden="1" x14ac:dyDescent="0.25">
      <c r="D4934" s="20"/>
    </row>
    <row r="4935" spans="4:4" hidden="1" x14ac:dyDescent="0.25">
      <c r="D4935" s="20"/>
    </row>
    <row r="4936" spans="4:4" hidden="1" x14ac:dyDescent="0.25">
      <c r="D4936" s="20"/>
    </row>
    <row r="4937" spans="4:4" hidden="1" x14ac:dyDescent="0.25">
      <c r="D4937" s="20"/>
    </row>
    <row r="4938" spans="4:4" hidden="1" x14ac:dyDescent="0.25">
      <c r="D4938" s="20"/>
    </row>
    <row r="4939" spans="4:4" hidden="1" x14ac:dyDescent="0.25">
      <c r="D4939" s="20"/>
    </row>
    <row r="4940" spans="4:4" hidden="1" x14ac:dyDescent="0.25">
      <c r="D4940" s="20"/>
    </row>
    <row r="4941" spans="4:4" hidden="1" x14ac:dyDescent="0.25">
      <c r="D4941" s="20"/>
    </row>
    <row r="4942" spans="4:4" hidden="1" x14ac:dyDescent="0.25">
      <c r="D4942" s="20"/>
    </row>
    <row r="4943" spans="4:4" hidden="1" x14ac:dyDescent="0.25">
      <c r="D4943" s="20"/>
    </row>
    <row r="4944" spans="4:4" hidden="1" x14ac:dyDescent="0.25">
      <c r="D4944" s="20"/>
    </row>
    <row r="4945" spans="4:4" hidden="1" x14ac:dyDescent="0.25">
      <c r="D4945" s="20"/>
    </row>
    <row r="4946" spans="4:4" hidden="1" x14ac:dyDescent="0.25">
      <c r="D4946" s="20"/>
    </row>
    <row r="4947" spans="4:4" hidden="1" x14ac:dyDescent="0.25">
      <c r="D4947" s="20"/>
    </row>
    <row r="4948" spans="4:4" hidden="1" x14ac:dyDescent="0.25">
      <c r="D4948" s="20"/>
    </row>
    <row r="4949" spans="4:4" hidden="1" x14ac:dyDescent="0.25">
      <c r="D4949" s="20"/>
    </row>
    <row r="4950" spans="4:4" hidden="1" x14ac:dyDescent="0.25">
      <c r="D4950" s="20"/>
    </row>
    <row r="4951" spans="4:4" hidden="1" x14ac:dyDescent="0.25">
      <c r="D4951" s="20"/>
    </row>
    <row r="4952" spans="4:4" hidden="1" x14ac:dyDescent="0.25">
      <c r="D4952" s="20"/>
    </row>
    <row r="4953" spans="4:4" hidden="1" x14ac:dyDescent="0.25">
      <c r="D4953" s="20"/>
    </row>
    <row r="4954" spans="4:4" hidden="1" x14ac:dyDescent="0.25">
      <c r="D4954" s="20"/>
    </row>
    <row r="4955" spans="4:4" hidden="1" x14ac:dyDescent="0.25">
      <c r="D4955" s="20"/>
    </row>
    <row r="4956" spans="4:4" hidden="1" x14ac:dyDescent="0.25">
      <c r="D4956" s="20"/>
    </row>
    <row r="4957" spans="4:4" hidden="1" x14ac:dyDescent="0.25">
      <c r="D4957" s="20"/>
    </row>
    <row r="4958" spans="4:4" hidden="1" x14ac:dyDescent="0.25">
      <c r="D4958" s="20"/>
    </row>
    <row r="4959" spans="4:4" hidden="1" x14ac:dyDescent="0.25">
      <c r="D4959" s="20"/>
    </row>
    <row r="4960" spans="4:4" hidden="1" x14ac:dyDescent="0.25">
      <c r="D4960" s="20"/>
    </row>
    <row r="4961" spans="4:4" hidden="1" x14ac:dyDescent="0.25">
      <c r="D4961" s="20"/>
    </row>
    <row r="4962" spans="4:4" hidden="1" x14ac:dyDescent="0.25">
      <c r="D4962" s="20"/>
    </row>
    <row r="4963" spans="4:4" hidden="1" x14ac:dyDescent="0.25">
      <c r="D4963" s="20"/>
    </row>
    <row r="4964" spans="4:4" hidden="1" x14ac:dyDescent="0.25">
      <c r="D4964" s="20"/>
    </row>
    <row r="4965" spans="4:4" hidden="1" x14ac:dyDescent="0.25">
      <c r="D4965" s="20"/>
    </row>
    <row r="4966" spans="4:4" hidden="1" x14ac:dyDescent="0.25">
      <c r="D4966" s="20"/>
    </row>
    <row r="4967" spans="4:4" hidden="1" x14ac:dyDescent="0.25">
      <c r="D4967" s="20"/>
    </row>
    <row r="4968" spans="4:4" hidden="1" x14ac:dyDescent="0.25">
      <c r="D4968" s="20"/>
    </row>
    <row r="4969" spans="4:4" hidden="1" x14ac:dyDescent="0.25">
      <c r="D4969" s="20"/>
    </row>
    <row r="4970" spans="4:4" hidden="1" x14ac:dyDescent="0.25">
      <c r="D4970" s="20"/>
    </row>
    <row r="4971" spans="4:4" hidden="1" x14ac:dyDescent="0.25">
      <c r="D4971" s="20"/>
    </row>
    <row r="4972" spans="4:4" hidden="1" x14ac:dyDescent="0.25">
      <c r="D4972" s="20"/>
    </row>
    <row r="4973" spans="4:4" hidden="1" x14ac:dyDescent="0.25">
      <c r="D4973" s="20"/>
    </row>
    <row r="4974" spans="4:4" hidden="1" x14ac:dyDescent="0.25">
      <c r="D4974" s="20"/>
    </row>
    <row r="4975" spans="4:4" hidden="1" x14ac:dyDescent="0.25">
      <c r="D4975" s="20"/>
    </row>
    <row r="4976" spans="4:4" hidden="1" x14ac:dyDescent="0.25">
      <c r="D4976" s="20"/>
    </row>
    <row r="4977" spans="4:4" hidden="1" x14ac:dyDescent="0.25">
      <c r="D4977" s="20"/>
    </row>
    <row r="4978" spans="4:4" hidden="1" x14ac:dyDescent="0.25">
      <c r="D4978" s="20"/>
    </row>
    <row r="4979" spans="4:4" hidden="1" x14ac:dyDescent="0.25">
      <c r="D4979" s="20"/>
    </row>
    <row r="4980" spans="4:4" hidden="1" x14ac:dyDescent="0.25">
      <c r="D4980" s="20"/>
    </row>
    <row r="4981" spans="4:4" hidden="1" x14ac:dyDescent="0.25">
      <c r="D4981" s="20"/>
    </row>
    <row r="4982" spans="4:4" hidden="1" x14ac:dyDescent="0.25">
      <c r="D4982" s="20"/>
    </row>
    <row r="4983" spans="4:4" hidden="1" x14ac:dyDescent="0.25">
      <c r="D4983" s="20"/>
    </row>
    <row r="4984" spans="4:4" hidden="1" x14ac:dyDescent="0.25">
      <c r="D4984" s="20"/>
    </row>
    <row r="4985" spans="4:4" hidden="1" x14ac:dyDescent="0.25">
      <c r="D4985" s="20"/>
    </row>
    <row r="4986" spans="4:4" hidden="1" x14ac:dyDescent="0.25">
      <c r="D4986" s="20"/>
    </row>
    <row r="4987" spans="4:4" hidden="1" x14ac:dyDescent="0.25">
      <c r="D4987" s="20"/>
    </row>
    <row r="4988" spans="4:4" hidden="1" x14ac:dyDescent="0.25">
      <c r="D4988" s="20"/>
    </row>
    <row r="4989" spans="4:4" hidden="1" x14ac:dyDescent="0.25">
      <c r="D4989" s="20"/>
    </row>
    <row r="4990" spans="4:4" hidden="1" x14ac:dyDescent="0.25">
      <c r="D4990" s="20"/>
    </row>
    <row r="4991" spans="4:4" hidden="1" x14ac:dyDescent="0.25">
      <c r="D4991" s="20"/>
    </row>
    <row r="4992" spans="4:4" hidden="1" x14ac:dyDescent="0.25">
      <c r="D4992" s="20"/>
    </row>
    <row r="4993" spans="4:4" hidden="1" x14ac:dyDescent="0.25">
      <c r="D4993" s="20"/>
    </row>
    <row r="4994" spans="4:4" hidden="1" x14ac:dyDescent="0.25">
      <c r="D4994" s="20"/>
    </row>
    <row r="4995" spans="4:4" hidden="1" x14ac:dyDescent="0.25">
      <c r="D4995" s="20"/>
    </row>
    <row r="4996" spans="4:4" hidden="1" x14ac:dyDescent="0.25">
      <c r="D4996" s="20"/>
    </row>
    <row r="4997" spans="4:4" hidden="1" x14ac:dyDescent="0.25">
      <c r="D4997" s="20"/>
    </row>
    <row r="4998" spans="4:4" hidden="1" x14ac:dyDescent="0.25">
      <c r="D4998" s="20"/>
    </row>
    <row r="4999" spans="4:4" hidden="1" x14ac:dyDescent="0.25">
      <c r="D4999" s="20"/>
    </row>
    <row r="5000" spans="4:4" hidden="1" x14ac:dyDescent="0.25">
      <c r="D5000" s="20"/>
    </row>
    <row r="5001" spans="4:4" hidden="1" x14ac:dyDescent="0.25">
      <c r="D5001" s="20"/>
    </row>
    <row r="5002" spans="4:4" hidden="1" x14ac:dyDescent="0.25">
      <c r="D5002" s="20"/>
    </row>
    <row r="5003" spans="4:4" hidden="1" x14ac:dyDescent="0.25">
      <c r="D5003" s="20"/>
    </row>
    <row r="5004" spans="4:4" hidden="1" x14ac:dyDescent="0.25">
      <c r="D5004" s="20"/>
    </row>
    <row r="5005" spans="4:4" hidden="1" x14ac:dyDescent="0.25">
      <c r="D5005" s="20"/>
    </row>
    <row r="5006" spans="4:4" hidden="1" x14ac:dyDescent="0.25">
      <c r="D5006" s="20"/>
    </row>
    <row r="5007" spans="4:4" hidden="1" x14ac:dyDescent="0.25">
      <c r="D5007" s="20"/>
    </row>
    <row r="5008" spans="4:4" hidden="1" x14ac:dyDescent="0.25">
      <c r="D5008" s="20"/>
    </row>
    <row r="5009" spans="4:4" hidden="1" x14ac:dyDescent="0.25">
      <c r="D5009" s="20"/>
    </row>
    <row r="5010" spans="4:4" hidden="1" x14ac:dyDescent="0.25">
      <c r="D5010" s="20"/>
    </row>
    <row r="5011" spans="4:4" hidden="1" x14ac:dyDescent="0.25">
      <c r="D5011" s="20"/>
    </row>
    <row r="5012" spans="4:4" hidden="1" x14ac:dyDescent="0.25">
      <c r="D5012" s="20"/>
    </row>
    <row r="5013" spans="4:4" hidden="1" x14ac:dyDescent="0.25">
      <c r="D5013" s="20"/>
    </row>
    <row r="5014" spans="4:4" hidden="1" x14ac:dyDescent="0.25">
      <c r="D5014" s="20"/>
    </row>
    <row r="5015" spans="4:4" hidden="1" x14ac:dyDescent="0.25">
      <c r="D5015" s="20"/>
    </row>
    <row r="5016" spans="4:4" hidden="1" x14ac:dyDescent="0.25">
      <c r="D5016" s="20"/>
    </row>
    <row r="5017" spans="4:4" hidden="1" x14ac:dyDescent="0.25">
      <c r="D5017" s="20"/>
    </row>
    <row r="5018" spans="4:4" hidden="1" x14ac:dyDescent="0.25">
      <c r="D5018" s="20"/>
    </row>
    <row r="5019" spans="4:4" hidden="1" x14ac:dyDescent="0.25">
      <c r="D5019" s="20"/>
    </row>
    <row r="5020" spans="4:4" hidden="1" x14ac:dyDescent="0.25">
      <c r="D5020" s="20"/>
    </row>
    <row r="5021" spans="4:4" hidden="1" x14ac:dyDescent="0.25">
      <c r="D5021" s="20"/>
    </row>
    <row r="5022" spans="4:4" hidden="1" x14ac:dyDescent="0.25">
      <c r="D5022" s="20"/>
    </row>
    <row r="5023" spans="4:4" hidden="1" x14ac:dyDescent="0.25">
      <c r="D5023" s="20"/>
    </row>
    <row r="5024" spans="4:4" hidden="1" x14ac:dyDescent="0.25">
      <c r="D5024" s="20"/>
    </row>
    <row r="5025" spans="4:4" hidden="1" x14ac:dyDescent="0.25">
      <c r="D5025" s="20"/>
    </row>
    <row r="5026" spans="4:4" hidden="1" x14ac:dyDescent="0.25">
      <c r="D5026" s="20"/>
    </row>
    <row r="5027" spans="4:4" hidden="1" x14ac:dyDescent="0.25">
      <c r="D5027" s="20"/>
    </row>
    <row r="5028" spans="4:4" hidden="1" x14ac:dyDescent="0.25">
      <c r="D5028" s="20"/>
    </row>
    <row r="5029" spans="4:4" hidden="1" x14ac:dyDescent="0.25">
      <c r="D5029" s="20"/>
    </row>
    <row r="5030" spans="4:4" hidden="1" x14ac:dyDescent="0.25">
      <c r="D5030" s="20"/>
    </row>
    <row r="5031" spans="4:4" hidden="1" x14ac:dyDescent="0.25">
      <c r="D5031" s="20"/>
    </row>
    <row r="5032" spans="4:4" hidden="1" x14ac:dyDescent="0.25">
      <c r="D5032" s="20"/>
    </row>
    <row r="5033" spans="4:4" hidden="1" x14ac:dyDescent="0.25">
      <c r="D5033" s="20"/>
    </row>
    <row r="5034" spans="4:4" hidden="1" x14ac:dyDescent="0.25">
      <c r="D5034" s="20"/>
    </row>
    <row r="5035" spans="4:4" hidden="1" x14ac:dyDescent="0.25">
      <c r="D5035" s="20"/>
    </row>
    <row r="5036" spans="4:4" hidden="1" x14ac:dyDescent="0.25">
      <c r="D5036" s="20"/>
    </row>
    <row r="5037" spans="4:4" hidden="1" x14ac:dyDescent="0.25">
      <c r="D5037" s="20"/>
    </row>
    <row r="5038" spans="4:4" hidden="1" x14ac:dyDescent="0.25">
      <c r="D5038" s="20"/>
    </row>
    <row r="5039" spans="4:4" hidden="1" x14ac:dyDescent="0.25">
      <c r="D5039" s="20"/>
    </row>
    <row r="5040" spans="4:4" hidden="1" x14ac:dyDescent="0.25">
      <c r="D5040" s="20"/>
    </row>
    <row r="5041" spans="4:4" hidden="1" x14ac:dyDescent="0.25">
      <c r="D5041" s="20"/>
    </row>
    <row r="5042" spans="4:4" hidden="1" x14ac:dyDescent="0.25">
      <c r="D5042" s="20"/>
    </row>
    <row r="5043" spans="4:4" hidden="1" x14ac:dyDescent="0.25">
      <c r="D5043" s="20"/>
    </row>
    <row r="5044" spans="4:4" hidden="1" x14ac:dyDescent="0.25">
      <c r="D5044" s="20"/>
    </row>
    <row r="5045" spans="4:4" hidden="1" x14ac:dyDescent="0.25">
      <c r="D5045" s="20"/>
    </row>
    <row r="5046" spans="4:4" hidden="1" x14ac:dyDescent="0.25">
      <c r="D5046" s="20"/>
    </row>
    <row r="5047" spans="4:4" hidden="1" x14ac:dyDescent="0.25">
      <c r="D5047" s="20"/>
    </row>
    <row r="5048" spans="4:4" hidden="1" x14ac:dyDescent="0.25">
      <c r="D5048" s="20"/>
    </row>
    <row r="5049" spans="4:4" hidden="1" x14ac:dyDescent="0.25">
      <c r="D5049" s="20"/>
    </row>
    <row r="5050" spans="4:4" hidden="1" x14ac:dyDescent="0.25">
      <c r="D5050" s="20"/>
    </row>
    <row r="5051" spans="4:4" hidden="1" x14ac:dyDescent="0.25">
      <c r="D5051" s="20"/>
    </row>
    <row r="5052" spans="4:4" hidden="1" x14ac:dyDescent="0.25">
      <c r="D5052" s="20"/>
    </row>
    <row r="5053" spans="4:4" hidden="1" x14ac:dyDescent="0.25">
      <c r="D5053" s="20"/>
    </row>
    <row r="5054" spans="4:4" hidden="1" x14ac:dyDescent="0.25">
      <c r="D5054" s="20"/>
    </row>
    <row r="5055" spans="4:4" hidden="1" x14ac:dyDescent="0.25">
      <c r="D5055" s="20"/>
    </row>
    <row r="5056" spans="4:4" hidden="1" x14ac:dyDescent="0.25">
      <c r="D5056" s="20"/>
    </row>
    <row r="5057" spans="4:4" hidden="1" x14ac:dyDescent="0.25">
      <c r="D5057" s="20"/>
    </row>
    <row r="5058" spans="4:4" hidden="1" x14ac:dyDescent="0.25">
      <c r="D5058" s="20"/>
    </row>
    <row r="5059" spans="4:4" hidden="1" x14ac:dyDescent="0.25">
      <c r="D5059" s="20"/>
    </row>
    <row r="5060" spans="4:4" hidden="1" x14ac:dyDescent="0.25">
      <c r="D5060" s="20"/>
    </row>
    <row r="5061" spans="4:4" hidden="1" x14ac:dyDescent="0.25">
      <c r="D5061" s="20"/>
    </row>
    <row r="5062" spans="4:4" hidden="1" x14ac:dyDescent="0.25">
      <c r="D5062" s="20"/>
    </row>
    <row r="5063" spans="4:4" hidden="1" x14ac:dyDescent="0.25">
      <c r="D5063" s="20"/>
    </row>
    <row r="5064" spans="4:4" hidden="1" x14ac:dyDescent="0.25">
      <c r="D5064" s="20"/>
    </row>
    <row r="5065" spans="4:4" hidden="1" x14ac:dyDescent="0.25">
      <c r="D5065" s="20"/>
    </row>
    <row r="5066" spans="4:4" hidden="1" x14ac:dyDescent="0.25">
      <c r="D5066" s="20"/>
    </row>
    <row r="5067" spans="4:4" hidden="1" x14ac:dyDescent="0.25">
      <c r="D5067" s="20"/>
    </row>
    <row r="5068" spans="4:4" hidden="1" x14ac:dyDescent="0.25">
      <c r="D5068" s="20"/>
    </row>
    <row r="5069" spans="4:4" hidden="1" x14ac:dyDescent="0.25">
      <c r="D5069" s="20"/>
    </row>
    <row r="5070" spans="4:4" hidden="1" x14ac:dyDescent="0.25">
      <c r="D5070" s="20"/>
    </row>
    <row r="5071" spans="4:4" hidden="1" x14ac:dyDescent="0.25">
      <c r="D5071" s="20"/>
    </row>
    <row r="5072" spans="4:4" hidden="1" x14ac:dyDescent="0.25">
      <c r="D5072" s="20"/>
    </row>
    <row r="5073" spans="4:4" hidden="1" x14ac:dyDescent="0.25">
      <c r="D5073" s="20"/>
    </row>
    <row r="5074" spans="4:4" hidden="1" x14ac:dyDescent="0.25">
      <c r="D5074" s="20"/>
    </row>
    <row r="5075" spans="4:4" hidden="1" x14ac:dyDescent="0.25">
      <c r="D5075" s="20"/>
    </row>
    <row r="5076" spans="4:4" hidden="1" x14ac:dyDescent="0.25">
      <c r="D5076" s="20"/>
    </row>
    <row r="5077" spans="4:4" hidden="1" x14ac:dyDescent="0.25">
      <c r="D5077" s="20"/>
    </row>
    <row r="5078" spans="4:4" hidden="1" x14ac:dyDescent="0.25">
      <c r="D5078" s="20"/>
    </row>
    <row r="5079" spans="4:4" hidden="1" x14ac:dyDescent="0.25">
      <c r="D5079" s="20"/>
    </row>
    <row r="5080" spans="4:4" hidden="1" x14ac:dyDescent="0.25">
      <c r="D5080" s="20"/>
    </row>
    <row r="5081" spans="4:4" hidden="1" x14ac:dyDescent="0.25">
      <c r="D5081" s="20"/>
    </row>
    <row r="5082" spans="4:4" hidden="1" x14ac:dyDescent="0.25">
      <c r="D5082" s="20"/>
    </row>
    <row r="5083" spans="4:4" hidden="1" x14ac:dyDescent="0.25">
      <c r="D5083" s="20"/>
    </row>
    <row r="5084" spans="4:4" hidden="1" x14ac:dyDescent="0.25">
      <c r="D5084" s="20"/>
    </row>
    <row r="5085" spans="4:4" hidden="1" x14ac:dyDescent="0.25">
      <c r="D5085" s="20"/>
    </row>
    <row r="5086" spans="4:4" hidden="1" x14ac:dyDescent="0.25">
      <c r="D5086" s="20"/>
    </row>
    <row r="5087" spans="4:4" hidden="1" x14ac:dyDescent="0.25">
      <c r="D5087" s="20"/>
    </row>
    <row r="5088" spans="4:4" hidden="1" x14ac:dyDescent="0.25">
      <c r="D5088" s="20"/>
    </row>
    <row r="5089" spans="4:4" hidden="1" x14ac:dyDescent="0.25">
      <c r="D5089" s="20"/>
    </row>
    <row r="5090" spans="4:4" hidden="1" x14ac:dyDescent="0.25">
      <c r="D5090" s="20"/>
    </row>
    <row r="5091" spans="4:4" hidden="1" x14ac:dyDescent="0.25">
      <c r="D5091" s="20"/>
    </row>
    <row r="5092" spans="4:4" hidden="1" x14ac:dyDescent="0.25">
      <c r="D5092" s="20"/>
    </row>
    <row r="5093" spans="4:4" hidden="1" x14ac:dyDescent="0.25">
      <c r="D5093" s="20"/>
    </row>
    <row r="5094" spans="4:4" hidden="1" x14ac:dyDescent="0.25">
      <c r="D5094" s="20"/>
    </row>
    <row r="5095" spans="4:4" hidden="1" x14ac:dyDescent="0.25">
      <c r="D5095" s="20"/>
    </row>
    <row r="5096" spans="4:4" hidden="1" x14ac:dyDescent="0.25">
      <c r="D5096" s="20"/>
    </row>
    <row r="5097" spans="4:4" hidden="1" x14ac:dyDescent="0.25">
      <c r="D5097" s="20"/>
    </row>
    <row r="5098" spans="4:4" hidden="1" x14ac:dyDescent="0.25">
      <c r="D5098" s="20"/>
    </row>
    <row r="5099" spans="4:4" hidden="1" x14ac:dyDescent="0.25">
      <c r="D5099" s="20"/>
    </row>
    <row r="5100" spans="4:4" hidden="1" x14ac:dyDescent="0.25">
      <c r="D5100" s="20"/>
    </row>
    <row r="5101" spans="4:4" hidden="1" x14ac:dyDescent="0.25">
      <c r="D5101" s="20"/>
    </row>
    <row r="5102" spans="4:4" hidden="1" x14ac:dyDescent="0.25">
      <c r="D5102" s="20"/>
    </row>
    <row r="5103" spans="4:4" hidden="1" x14ac:dyDescent="0.25">
      <c r="D5103" s="20"/>
    </row>
    <row r="5104" spans="4:4" hidden="1" x14ac:dyDescent="0.25">
      <c r="D5104" s="20"/>
    </row>
    <row r="5105" spans="4:4" hidden="1" x14ac:dyDescent="0.25">
      <c r="D5105" s="20"/>
    </row>
    <row r="5106" spans="4:4" hidden="1" x14ac:dyDescent="0.25">
      <c r="D5106" s="20"/>
    </row>
    <row r="5107" spans="4:4" hidden="1" x14ac:dyDescent="0.25">
      <c r="D5107" s="20"/>
    </row>
    <row r="5108" spans="4:4" hidden="1" x14ac:dyDescent="0.25">
      <c r="D5108" s="20"/>
    </row>
    <row r="5109" spans="4:4" hidden="1" x14ac:dyDescent="0.25">
      <c r="D5109" s="20"/>
    </row>
    <row r="5110" spans="4:4" hidden="1" x14ac:dyDescent="0.25">
      <c r="D5110" s="20"/>
    </row>
    <row r="5111" spans="4:4" hidden="1" x14ac:dyDescent="0.25">
      <c r="D5111" s="20"/>
    </row>
    <row r="5112" spans="4:4" hidden="1" x14ac:dyDescent="0.25">
      <c r="D5112" s="20"/>
    </row>
    <row r="5113" spans="4:4" hidden="1" x14ac:dyDescent="0.25">
      <c r="D5113" s="20"/>
    </row>
    <row r="5114" spans="4:4" hidden="1" x14ac:dyDescent="0.25">
      <c r="D5114" s="20"/>
    </row>
    <row r="5115" spans="4:4" hidden="1" x14ac:dyDescent="0.25">
      <c r="D5115" s="20"/>
    </row>
    <row r="5116" spans="4:4" hidden="1" x14ac:dyDescent="0.25">
      <c r="D5116" s="20"/>
    </row>
    <row r="5117" spans="4:4" hidden="1" x14ac:dyDescent="0.25">
      <c r="D5117" s="20"/>
    </row>
    <row r="5118" spans="4:4" hidden="1" x14ac:dyDescent="0.25">
      <c r="D5118" s="20"/>
    </row>
    <row r="5119" spans="4:4" hidden="1" x14ac:dyDescent="0.25">
      <c r="D5119" s="20"/>
    </row>
    <row r="5120" spans="4:4" hidden="1" x14ac:dyDescent="0.25">
      <c r="D5120" s="20"/>
    </row>
    <row r="5121" spans="4:4" hidden="1" x14ac:dyDescent="0.25">
      <c r="D5121" s="20"/>
    </row>
    <row r="5122" spans="4:4" hidden="1" x14ac:dyDescent="0.25">
      <c r="D5122" s="20"/>
    </row>
    <row r="5123" spans="4:4" hidden="1" x14ac:dyDescent="0.25">
      <c r="D5123" s="20"/>
    </row>
    <row r="5124" spans="4:4" hidden="1" x14ac:dyDescent="0.25">
      <c r="D5124" s="20"/>
    </row>
    <row r="5125" spans="4:4" hidden="1" x14ac:dyDescent="0.25">
      <c r="D5125" s="20"/>
    </row>
    <row r="5126" spans="4:4" hidden="1" x14ac:dyDescent="0.25">
      <c r="D5126" s="20"/>
    </row>
    <row r="5127" spans="4:4" hidden="1" x14ac:dyDescent="0.25">
      <c r="D5127" s="20"/>
    </row>
    <row r="5128" spans="4:4" hidden="1" x14ac:dyDescent="0.25">
      <c r="D5128" s="20"/>
    </row>
    <row r="5129" spans="4:4" hidden="1" x14ac:dyDescent="0.25">
      <c r="D5129" s="20"/>
    </row>
    <row r="5130" spans="4:4" hidden="1" x14ac:dyDescent="0.25">
      <c r="D5130" s="20"/>
    </row>
    <row r="5131" spans="4:4" hidden="1" x14ac:dyDescent="0.25">
      <c r="D5131" s="20"/>
    </row>
    <row r="5132" spans="4:4" hidden="1" x14ac:dyDescent="0.25">
      <c r="D5132" s="20"/>
    </row>
    <row r="5133" spans="4:4" hidden="1" x14ac:dyDescent="0.25">
      <c r="D5133" s="20"/>
    </row>
    <row r="5134" spans="4:4" hidden="1" x14ac:dyDescent="0.25">
      <c r="D5134" s="20"/>
    </row>
    <row r="5135" spans="4:4" hidden="1" x14ac:dyDescent="0.25">
      <c r="D5135" s="20"/>
    </row>
    <row r="5136" spans="4:4" hidden="1" x14ac:dyDescent="0.25">
      <c r="D5136" s="20"/>
    </row>
    <row r="5137" spans="4:4" hidden="1" x14ac:dyDescent="0.25">
      <c r="D5137" s="20"/>
    </row>
    <row r="5138" spans="4:4" hidden="1" x14ac:dyDescent="0.25">
      <c r="D5138" s="20"/>
    </row>
    <row r="5139" spans="4:4" hidden="1" x14ac:dyDescent="0.25">
      <c r="D5139" s="20"/>
    </row>
    <row r="5140" spans="4:4" hidden="1" x14ac:dyDescent="0.25">
      <c r="D5140" s="20"/>
    </row>
    <row r="5141" spans="4:4" hidden="1" x14ac:dyDescent="0.25">
      <c r="D5141" s="20"/>
    </row>
    <row r="5142" spans="4:4" hidden="1" x14ac:dyDescent="0.25">
      <c r="D5142" s="20"/>
    </row>
    <row r="5143" spans="4:4" hidden="1" x14ac:dyDescent="0.25">
      <c r="D5143" s="20"/>
    </row>
    <row r="5144" spans="4:4" hidden="1" x14ac:dyDescent="0.25">
      <c r="D5144" s="20"/>
    </row>
    <row r="5145" spans="4:4" hidden="1" x14ac:dyDescent="0.25">
      <c r="D5145" s="20"/>
    </row>
    <row r="5146" spans="4:4" hidden="1" x14ac:dyDescent="0.25">
      <c r="D5146" s="20"/>
    </row>
    <row r="5147" spans="4:4" hidden="1" x14ac:dyDescent="0.25">
      <c r="D5147" s="20"/>
    </row>
    <row r="5148" spans="4:4" hidden="1" x14ac:dyDescent="0.25">
      <c r="D5148" s="20"/>
    </row>
    <row r="5149" spans="4:4" hidden="1" x14ac:dyDescent="0.25">
      <c r="D5149" s="20"/>
    </row>
    <row r="5150" spans="4:4" hidden="1" x14ac:dyDescent="0.25">
      <c r="D5150" s="20"/>
    </row>
    <row r="5151" spans="4:4" hidden="1" x14ac:dyDescent="0.25">
      <c r="D5151" s="20"/>
    </row>
    <row r="5152" spans="4:4" hidden="1" x14ac:dyDescent="0.25">
      <c r="D5152" s="20"/>
    </row>
    <row r="5153" spans="4:4" hidden="1" x14ac:dyDescent="0.25">
      <c r="D5153" s="20"/>
    </row>
    <row r="5154" spans="4:4" hidden="1" x14ac:dyDescent="0.25">
      <c r="D5154" s="20"/>
    </row>
    <row r="5155" spans="4:4" hidden="1" x14ac:dyDescent="0.25">
      <c r="D5155" s="20"/>
    </row>
    <row r="5156" spans="4:4" hidden="1" x14ac:dyDescent="0.25">
      <c r="D5156" s="20"/>
    </row>
    <row r="5157" spans="4:4" hidden="1" x14ac:dyDescent="0.25">
      <c r="D5157" s="20"/>
    </row>
    <row r="5158" spans="4:4" hidden="1" x14ac:dyDescent="0.25">
      <c r="D5158" s="20"/>
    </row>
    <row r="5159" spans="4:4" hidden="1" x14ac:dyDescent="0.25">
      <c r="D5159" s="20"/>
    </row>
    <row r="5160" spans="4:4" hidden="1" x14ac:dyDescent="0.25">
      <c r="D5160" s="20"/>
    </row>
    <row r="5161" spans="4:4" hidden="1" x14ac:dyDescent="0.25">
      <c r="D5161" s="20"/>
    </row>
    <row r="5162" spans="4:4" hidden="1" x14ac:dyDescent="0.25">
      <c r="D5162" s="20"/>
    </row>
    <row r="5163" spans="4:4" hidden="1" x14ac:dyDescent="0.25">
      <c r="D5163" s="20"/>
    </row>
    <row r="5164" spans="4:4" hidden="1" x14ac:dyDescent="0.25">
      <c r="D5164" s="20"/>
    </row>
    <row r="5165" spans="4:4" hidden="1" x14ac:dyDescent="0.25">
      <c r="D5165" s="20"/>
    </row>
    <row r="5166" spans="4:4" hidden="1" x14ac:dyDescent="0.25">
      <c r="D5166" s="20"/>
    </row>
    <row r="5167" spans="4:4" hidden="1" x14ac:dyDescent="0.25">
      <c r="D5167" s="20"/>
    </row>
    <row r="5168" spans="4:4" hidden="1" x14ac:dyDescent="0.25">
      <c r="D5168" s="20"/>
    </row>
    <row r="5169" spans="4:4" hidden="1" x14ac:dyDescent="0.25">
      <c r="D5169" s="20"/>
    </row>
    <row r="5170" spans="4:4" hidden="1" x14ac:dyDescent="0.25">
      <c r="D5170" s="20"/>
    </row>
    <row r="5171" spans="4:4" hidden="1" x14ac:dyDescent="0.25">
      <c r="D5171" s="20"/>
    </row>
    <row r="5172" spans="4:4" hidden="1" x14ac:dyDescent="0.25">
      <c r="D5172" s="20"/>
    </row>
    <row r="5173" spans="4:4" hidden="1" x14ac:dyDescent="0.25">
      <c r="D5173" s="20"/>
    </row>
    <row r="5174" spans="4:4" hidden="1" x14ac:dyDescent="0.25">
      <c r="D5174" s="20"/>
    </row>
    <row r="5175" spans="4:4" hidden="1" x14ac:dyDescent="0.25">
      <c r="D5175" s="20"/>
    </row>
    <row r="5176" spans="4:4" hidden="1" x14ac:dyDescent="0.25">
      <c r="D5176" s="20"/>
    </row>
    <row r="5177" spans="4:4" hidden="1" x14ac:dyDescent="0.25">
      <c r="D5177" s="20"/>
    </row>
    <row r="5178" spans="4:4" hidden="1" x14ac:dyDescent="0.25">
      <c r="D5178" s="20"/>
    </row>
    <row r="5179" spans="4:4" hidden="1" x14ac:dyDescent="0.25">
      <c r="D5179" s="20"/>
    </row>
    <row r="5180" spans="4:4" hidden="1" x14ac:dyDescent="0.25">
      <c r="D5180" s="20"/>
    </row>
    <row r="5181" spans="4:4" hidden="1" x14ac:dyDescent="0.25">
      <c r="D5181" s="20"/>
    </row>
    <row r="5182" spans="4:4" hidden="1" x14ac:dyDescent="0.25">
      <c r="D5182" s="20"/>
    </row>
    <row r="5183" spans="4:4" hidden="1" x14ac:dyDescent="0.25">
      <c r="D5183" s="20"/>
    </row>
    <row r="5184" spans="4:4" hidden="1" x14ac:dyDescent="0.25">
      <c r="D5184" s="20"/>
    </row>
    <row r="5185" spans="4:4" hidden="1" x14ac:dyDescent="0.25">
      <c r="D5185" s="20"/>
    </row>
    <row r="5186" spans="4:4" hidden="1" x14ac:dyDescent="0.25">
      <c r="D5186" s="20"/>
    </row>
    <row r="5187" spans="4:4" hidden="1" x14ac:dyDescent="0.25">
      <c r="D5187" s="20"/>
    </row>
    <row r="5188" spans="4:4" hidden="1" x14ac:dyDescent="0.25">
      <c r="D5188" s="20"/>
    </row>
    <row r="5189" spans="4:4" hidden="1" x14ac:dyDescent="0.25">
      <c r="D5189" s="20"/>
    </row>
    <row r="5190" spans="4:4" hidden="1" x14ac:dyDescent="0.25">
      <c r="D5190" s="20"/>
    </row>
    <row r="5191" spans="4:4" hidden="1" x14ac:dyDescent="0.25">
      <c r="D5191" s="20"/>
    </row>
    <row r="5192" spans="4:4" hidden="1" x14ac:dyDescent="0.25">
      <c r="D5192" s="20"/>
    </row>
    <row r="5193" spans="4:4" hidden="1" x14ac:dyDescent="0.25">
      <c r="D5193" s="20"/>
    </row>
    <row r="5194" spans="4:4" hidden="1" x14ac:dyDescent="0.25">
      <c r="D5194" s="20"/>
    </row>
    <row r="5195" spans="4:4" hidden="1" x14ac:dyDescent="0.25">
      <c r="D5195" s="20"/>
    </row>
    <row r="5196" spans="4:4" hidden="1" x14ac:dyDescent="0.25">
      <c r="D5196" s="20"/>
    </row>
    <row r="5197" spans="4:4" hidden="1" x14ac:dyDescent="0.25">
      <c r="D5197" s="20"/>
    </row>
    <row r="5198" spans="4:4" hidden="1" x14ac:dyDescent="0.25">
      <c r="D5198" s="20"/>
    </row>
    <row r="5199" spans="4:4" hidden="1" x14ac:dyDescent="0.25">
      <c r="D5199" s="20"/>
    </row>
    <row r="5200" spans="4:4" hidden="1" x14ac:dyDescent="0.25">
      <c r="D5200" s="20"/>
    </row>
    <row r="5201" spans="4:4" hidden="1" x14ac:dyDescent="0.25">
      <c r="D5201" s="20"/>
    </row>
    <row r="5202" spans="4:4" hidden="1" x14ac:dyDescent="0.25">
      <c r="D5202" s="20"/>
    </row>
    <row r="5203" spans="4:4" hidden="1" x14ac:dyDescent="0.25">
      <c r="D5203" s="20"/>
    </row>
    <row r="5204" spans="4:4" hidden="1" x14ac:dyDescent="0.25">
      <c r="D5204" s="20"/>
    </row>
    <row r="5205" spans="4:4" hidden="1" x14ac:dyDescent="0.25">
      <c r="D5205" s="20"/>
    </row>
    <row r="5206" spans="4:4" hidden="1" x14ac:dyDescent="0.25">
      <c r="D5206" s="20"/>
    </row>
    <row r="5207" spans="4:4" hidden="1" x14ac:dyDescent="0.25">
      <c r="D5207" s="20"/>
    </row>
    <row r="5208" spans="4:4" hidden="1" x14ac:dyDescent="0.25">
      <c r="D5208" s="20"/>
    </row>
    <row r="5209" spans="4:4" hidden="1" x14ac:dyDescent="0.25">
      <c r="D5209" s="20"/>
    </row>
    <row r="5210" spans="4:4" hidden="1" x14ac:dyDescent="0.25">
      <c r="D5210" s="20"/>
    </row>
    <row r="5211" spans="4:4" hidden="1" x14ac:dyDescent="0.25">
      <c r="D5211" s="20"/>
    </row>
    <row r="5212" spans="4:4" hidden="1" x14ac:dyDescent="0.25">
      <c r="D5212" s="20"/>
    </row>
    <row r="5213" spans="4:4" hidden="1" x14ac:dyDescent="0.25">
      <c r="D5213" s="20"/>
    </row>
    <row r="5214" spans="4:4" hidden="1" x14ac:dyDescent="0.25">
      <c r="D5214" s="20"/>
    </row>
    <row r="5215" spans="4:4" hidden="1" x14ac:dyDescent="0.25">
      <c r="D5215" s="20"/>
    </row>
    <row r="5216" spans="4:4" hidden="1" x14ac:dyDescent="0.25">
      <c r="D5216" s="20"/>
    </row>
    <row r="5217" spans="4:4" hidden="1" x14ac:dyDescent="0.25">
      <c r="D5217" s="20"/>
    </row>
    <row r="5218" spans="4:4" hidden="1" x14ac:dyDescent="0.25">
      <c r="D5218" s="20"/>
    </row>
    <row r="5219" spans="4:4" hidden="1" x14ac:dyDescent="0.25">
      <c r="D5219" s="20"/>
    </row>
    <row r="5220" spans="4:4" hidden="1" x14ac:dyDescent="0.25">
      <c r="D5220" s="20"/>
    </row>
    <row r="5221" spans="4:4" hidden="1" x14ac:dyDescent="0.25">
      <c r="D5221" s="20"/>
    </row>
    <row r="5222" spans="4:4" hidden="1" x14ac:dyDescent="0.25">
      <c r="D5222" s="20"/>
    </row>
    <row r="5223" spans="4:4" hidden="1" x14ac:dyDescent="0.25">
      <c r="D5223" s="20"/>
    </row>
    <row r="5224" spans="4:4" hidden="1" x14ac:dyDescent="0.25">
      <c r="D5224" s="20"/>
    </row>
    <row r="5225" spans="4:4" hidden="1" x14ac:dyDescent="0.25">
      <c r="D5225" s="20"/>
    </row>
    <row r="5226" spans="4:4" hidden="1" x14ac:dyDescent="0.25">
      <c r="D5226" s="20"/>
    </row>
    <row r="5227" spans="4:4" hidden="1" x14ac:dyDescent="0.25">
      <c r="D5227" s="20"/>
    </row>
    <row r="5228" spans="4:4" hidden="1" x14ac:dyDescent="0.25">
      <c r="D5228" s="20"/>
    </row>
    <row r="5229" spans="4:4" hidden="1" x14ac:dyDescent="0.25">
      <c r="D5229" s="20"/>
    </row>
    <row r="5230" spans="4:4" hidden="1" x14ac:dyDescent="0.25">
      <c r="D5230" s="20"/>
    </row>
    <row r="5231" spans="4:4" hidden="1" x14ac:dyDescent="0.25">
      <c r="D5231" s="20"/>
    </row>
    <row r="5232" spans="4:4" hidden="1" x14ac:dyDescent="0.25">
      <c r="D5232" s="20"/>
    </row>
    <row r="5233" spans="4:4" hidden="1" x14ac:dyDescent="0.25">
      <c r="D5233" s="20"/>
    </row>
    <row r="5234" spans="4:4" hidden="1" x14ac:dyDescent="0.25">
      <c r="D5234" s="20"/>
    </row>
    <row r="5235" spans="4:4" hidden="1" x14ac:dyDescent="0.25">
      <c r="D5235" s="20"/>
    </row>
    <row r="5236" spans="4:4" hidden="1" x14ac:dyDescent="0.25">
      <c r="D5236" s="20"/>
    </row>
    <row r="5237" spans="4:4" hidden="1" x14ac:dyDescent="0.25">
      <c r="D5237" s="20"/>
    </row>
    <row r="5238" spans="4:4" hidden="1" x14ac:dyDescent="0.25">
      <c r="D5238" s="20"/>
    </row>
    <row r="5239" spans="4:4" hidden="1" x14ac:dyDescent="0.25">
      <c r="D5239" s="20"/>
    </row>
    <row r="5240" spans="4:4" hidden="1" x14ac:dyDescent="0.25">
      <c r="D5240" s="20"/>
    </row>
    <row r="5241" spans="4:4" hidden="1" x14ac:dyDescent="0.25">
      <c r="D5241" s="20"/>
    </row>
    <row r="5242" spans="4:4" hidden="1" x14ac:dyDescent="0.25">
      <c r="D5242" s="20"/>
    </row>
    <row r="5243" spans="4:4" hidden="1" x14ac:dyDescent="0.25">
      <c r="D5243" s="20"/>
    </row>
    <row r="5244" spans="4:4" hidden="1" x14ac:dyDescent="0.25">
      <c r="D5244" s="20"/>
    </row>
    <row r="5245" spans="4:4" hidden="1" x14ac:dyDescent="0.25">
      <c r="D5245" s="20"/>
    </row>
    <row r="5246" spans="4:4" hidden="1" x14ac:dyDescent="0.25">
      <c r="D5246" s="20"/>
    </row>
    <row r="5247" spans="4:4" hidden="1" x14ac:dyDescent="0.25">
      <c r="D5247" s="20"/>
    </row>
    <row r="5248" spans="4:4" hidden="1" x14ac:dyDescent="0.25">
      <c r="D5248" s="20"/>
    </row>
    <row r="5249" spans="4:4" hidden="1" x14ac:dyDescent="0.25">
      <c r="D5249" s="20"/>
    </row>
    <row r="5250" spans="4:4" hidden="1" x14ac:dyDescent="0.25">
      <c r="D5250" s="20"/>
    </row>
    <row r="5251" spans="4:4" hidden="1" x14ac:dyDescent="0.25">
      <c r="D5251" s="20"/>
    </row>
    <row r="5252" spans="4:4" hidden="1" x14ac:dyDescent="0.25">
      <c r="D5252" s="20"/>
    </row>
    <row r="5253" spans="4:4" hidden="1" x14ac:dyDescent="0.25">
      <c r="D5253" s="20"/>
    </row>
    <row r="5254" spans="4:4" hidden="1" x14ac:dyDescent="0.25">
      <c r="D5254" s="20"/>
    </row>
    <row r="5255" spans="4:4" hidden="1" x14ac:dyDescent="0.25">
      <c r="D5255" s="20"/>
    </row>
    <row r="5256" spans="4:4" hidden="1" x14ac:dyDescent="0.25">
      <c r="D5256" s="20"/>
    </row>
    <row r="5257" spans="4:4" hidden="1" x14ac:dyDescent="0.25">
      <c r="D5257" s="20"/>
    </row>
    <row r="5258" spans="4:4" hidden="1" x14ac:dyDescent="0.25">
      <c r="D5258" s="20"/>
    </row>
    <row r="5259" spans="4:4" hidden="1" x14ac:dyDescent="0.25">
      <c r="D5259" s="20"/>
    </row>
    <row r="5260" spans="4:4" hidden="1" x14ac:dyDescent="0.25">
      <c r="D5260" s="20"/>
    </row>
    <row r="5261" spans="4:4" hidden="1" x14ac:dyDescent="0.25">
      <c r="D5261" s="20"/>
    </row>
    <row r="5262" spans="4:4" hidden="1" x14ac:dyDescent="0.25">
      <c r="D5262" s="20"/>
    </row>
    <row r="5263" spans="4:4" hidden="1" x14ac:dyDescent="0.25">
      <c r="D5263" s="20"/>
    </row>
    <row r="5264" spans="4:4" hidden="1" x14ac:dyDescent="0.25">
      <c r="D5264" s="20"/>
    </row>
    <row r="5265" spans="4:4" hidden="1" x14ac:dyDescent="0.25">
      <c r="D5265" s="20"/>
    </row>
    <row r="5266" spans="4:4" hidden="1" x14ac:dyDescent="0.25">
      <c r="D5266" s="20"/>
    </row>
    <row r="5267" spans="4:4" hidden="1" x14ac:dyDescent="0.25">
      <c r="D5267" s="20"/>
    </row>
    <row r="5268" spans="4:4" hidden="1" x14ac:dyDescent="0.25">
      <c r="D5268" s="20"/>
    </row>
    <row r="5269" spans="4:4" hidden="1" x14ac:dyDescent="0.25">
      <c r="D5269" s="20"/>
    </row>
    <row r="5270" spans="4:4" hidden="1" x14ac:dyDescent="0.25">
      <c r="D5270" s="20"/>
    </row>
    <row r="5271" spans="4:4" hidden="1" x14ac:dyDescent="0.25">
      <c r="D5271" s="20"/>
    </row>
    <row r="5272" spans="4:4" hidden="1" x14ac:dyDescent="0.25">
      <c r="D5272" s="20"/>
    </row>
    <row r="5273" spans="4:4" hidden="1" x14ac:dyDescent="0.25">
      <c r="D5273" s="20"/>
    </row>
    <row r="5274" spans="4:4" hidden="1" x14ac:dyDescent="0.25">
      <c r="D5274" s="20"/>
    </row>
    <row r="5275" spans="4:4" hidden="1" x14ac:dyDescent="0.25">
      <c r="D5275" s="20"/>
    </row>
    <row r="5276" spans="4:4" hidden="1" x14ac:dyDescent="0.25">
      <c r="D5276" s="20"/>
    </row>
    <row r="5277" spans="4:4" hidden="1" x14ac:dyDescent="0.25">
      <c r="D5277" s="20"/>
    </row>
    <row r="5278" spans="4:4" hidden="1" x14ac:dyDescent="0.25">
      <c r="D5278" s="20"/>
    </row>
    <row r="5279" spans="4:4" hidden="1" x14ac:dyDescent="0.25">
      <c r="D5279" s="20"/>
    </row>
    <row r="5280" spans="4:4" hidden="1" x14ac:dyDescent="0.25">
      <c r="D5280" s="20"/>
    </row>
    <row r="5281" spans="4:4" hidden="1" x14ac:dyDescent="0.25">
      <c r="D5281" s="20"/>
    </row>
    <row r="5282" spans="4:4" hidden="1" x14ac:dyDescent="0.25">
      <c r="D5282" s="20"/>
    </row>
    <row r="5283" spans="4:4" hidden="1" x14ac:dyDescent="0.25">
      <c r="D5283" s="20"/>
    </row>
    <row r="5284" spans="4:4" hidden="1" x14ac:dyDescent="0.25">
      <c r="D5284" s="20"/>
    </row>
    <row r="5285" spans="4:4" hidden="1" x14ac:dyDescent="0.25">
      <c r="D5285" s="20"/>
    </row>
    <row r="5286" spans="4:4" hidden="1" x14ac:dyDescent="0.25">
      <c r="D5286" s="20"/>
    </row>
    <row r="5287" spans="4:4" hidden="1" x14ac:dyDescent="0.25">
      <c r="D5287" s="20"/>
    </row>
    <row r="5288" spans="4:4" hidden="1" x14ac:dyDescent="0.25">
      <c r="D5288" s="20"/>
    </row>
    <row r="5289" spans="4:4" hidden="1" x14ac:dyDescent="0.25">
      <c r="D5289" s="20"/>
    </row>
    <row r="5290" spans="4:4" hidden="1" x14ac:dyDescent="0.25">
      <c r="D5290" s="20"/>
    </row>
    <row r="5291" spans="4:4" hidden="1" x14ac:dyDescent="0.25">
      <c r="D5291" s="20"/>
    </row>
    <row r="5292" spans="4:4" hidden="1" x14ac:dyDescent="0.25">
      <c r="D5292" s="20"/>
    </row>
    <row r="5293" spans="4:4" hidden="1" x14ac:dyDescent="0.25">
      <c r="D5293" s="20"/>
    </row>
    <row r="5294" spans="4:4" hidden="1" x14ac:dyDescent="0.25">
      <c r="D5294" s="20"/>
    </row>
    <row r="5295" spans="4:4" hidden="1" x14ac:dyDescent="0.25">
      <c r="D5295" s="20"/>
    </row>
    <row r="5296" spans="4:4" hidden="1" x14ac:dyDescent="0.25">
      <c r="D5296" s="20"/>
    </row>
    <row r="5297" spans="4:4" hidden="1" x14ac:dyDescent="0.25">
      <c r="D5297" s="20"/>
    </row>
    <row r="5298" spans="4:4" hidden="1" x14ac:dyDescent="0.25">
      <c r="D5298" s="20"/>
    </row>
    <row r="5299" spans="4:4" hidden="1" x14ac:dyDescent="0.25">
      <c r="D5299" s="20"/>
    </row>
    <row r="5300" spans="4:4" hidden="1" x14ac:dyDescent="0.25">
      <c r="D5300" s="20"/>
    </row>
    <row r="5301" spans="4:4" hidden="1" x14ac:dyDescent="0.25">
      <c r="D5301" s="20"/>
    </row>
    <row r="5302" spans="4:4" hidden="1" x14ac:dyDescent="0.25">
      <c r="D5302" s="20"/>
    </row>
    <row r="5303" spans="4:4" hidden="1" x14ac:dyDescent="0.25">
      <c r="D5303" s="20"/>
    </row>
    <row r="5304" spans="4:4" hidden="1" x14ac:dyDescent="0.25">
      <c r="D5304" s="20"/>
    </row>
    <row r="5305" spans="4:4" hidden="1" x14ac:dyDescent="0.25">
      <c r="D5305" s="20"/>
    </row>
    <row r="5306" spans="4:4" hidden="1" x14ac:dyDescent="0.25">
      <c r="D5306" s="20"/>
    </row>
    <row r="5307" spans="4:4" hidden="1" x14ac:dyDescent="0.25">
      <c r="D5307" s="20"/>
    </row>
    <row r="5308" spans="4:4" hidden="1" x14ac:dyDescent="0.25">
      <c r="D5308" s="20"/>
    </row>
    <row r="5309" spans="4:4" hidden="1" x14ac:dyDescent="0.25">
      <c r="D5309" s="20"/>
    </row>
    <row r="5310" spans="4:4" hidden="1" x14ac:dyDescent="0.25">
      <c r="D5310" s="20"/>
    </row>
    <row r="5311" spans="4:4" hidden="1" x14ac:dyDescent="0.25">
      <c r="D5311" s="20"/>
    </row>
    <row r="5312" spans="4:4" hidden="1" x14ac:dyDescent="0.25">
      <c r="D5312" s="20"/>
    </row>
    <row r="5313" spans="4:4" hidden="1" x14ac:dyDescent="0.25">
      <c r="D5313" s="20"/>
    </row>
    <row r="5314" spans="4:4" hidden="1" x14ac:dyDescent="0.25">
      <c r="D5314" s="20"/>
    </row>
    <row r="5315" spans="4:4" hidden="1" x14ac:dyDescent="0.25">
      <c r="D5315" s="20"/>
    </row>
    <row r="5316" spans="4:4" hidden="1" x14ac:dyDescent="0.25">
      <c r="D5316" s="20"/>
    </row>
    <row r="5317" spans="4:4" hidden="1" x14ac:dyDescent="0.25">
      <c r="D5317" s="20"/>
    </row>
    <row r="5318" spans="4:4" hidden="1" x14ac:dyDescent="0.25">
      <c r="D5318" s="20"/>
    </row>
    <row r="5319" spans="4:4" hidden="1" x14ac:dyDescent="0.25">
      <c r="D5319" s="20"/>
    </row>
    <row r="5320" spans="4:4" hidden="1" x14ac:dyDescent="0.25">
      <c r="D5320" s="20"/>
    </row>
    <row r="5321" spans="4:4" hidden="1" x14ac:dyDescent="0.25">
      <c r="D5321" s="20"/>
    </row>
    <row r="5322" spans="4:4" hidden="1" x14ac:dyDescent="0.25">
      <c r="D5322" s="20"/>
    </row>
    <row r="5323" spans="4:4" hidden="1" x14ac:dyDescent="0.25">
      <c r="D5323" s="20"/>
    </row>
    <row r="5324" spans="4:4" hidden="1" x14ac:dyDescent="0.25">
      <c r="D5324" s="20"/>
    </row>
    <row r="5325" spans="4:4" hidden="1" x14ac:dyDescent="0.25">
      <c r="D5325" s="20"/>
    </row>
    <row r="5326" spans="4:4" hidden="1" x14ac:dyDescent="0.25">
      <c r="D5326" s="20"/>
    </row>
    <row r="5327" spans="4:4" hidden="1" x14ac:dyDescent="0.25">
      <c r="D5327" s="20"/>
    </row>
    <row r="5328" spans="4:4" hidden="1" x14ac:dyDescent="0.25">
      <c r="D5328" s="20"/>
    </row>
    <row r="5329" spans="4:4" hidden="1" x14ac:dyDescent="0.25">
      <c r="D5329" s="20"/>
    </row>
    <row r="5330" spans="4:4" hidden="1" x14ac:dyDescent="0.25">
      <c r="D5330" s="20"/>
    </row>
    <row r="5331" spans="4:4" hidden="1" x14ac:dyDescent="0.25">
      <c r="D5331" s="20"/>
    </row>
    <row r="5332" spans="4:4" hidden="1" x14ac:dyDescent="0.25">
      <c r="D5332" s="20"/>
    </row>
    <row r="5333" spans="4:4" hidden="1" x14ac:dyDescent="0.25">
      <c r="D5333" s="20"/>
    </row>
    <row r="5334" spans="4:4" hidden="1" x14ac:dyDescent="0.25">
      <c r="D5334" s="20"/>
    </row>
    <row r="5335" spans="4:4" hidden="1" x14ac:dyDescent="0.25">
      <c r="D5335" s="20"/>
    </row>
    <row r="5336" spans="4:4" hidden="1" x14ac:dyDescent="0.25">
      <c r="D5336" s="20"/>
    </row>
    <row r="5337" spans="4:4" hidden="1" x14ac:dyDescent="0.25">
      <c r="D5337" s="20"/>
    </row>
    <row r="5338" spans="4:4" hidden="1" x14ac:dyDescent="0.25">
      <c r="D5338" s="20"/>
    </row>
    <row r="5339" spans="4:4" hidden="1" x14ac:dyDescent="0.25">
      <c r="D5339" s="20"/>
    </row>
    <row r="5340" spans="4:4" hidden="1" x14ac:dyDescent="0.25">
      <c r="D5340" s="20"/>
    </row>
    <row r="5341" spans="4:4" hidden="1" x14ac:dyDescent="0.25">
      <c r="D5341" s="20"/>
    </row>
    <row r="5342" spans="4:4" hidden="1" x14ac:dyDescent="0.25">
      <c r="D5342" s="20"/>
    </row>
    <row r="5343" spans="4:4" hidden="1" x14ac:dyDescent="0.25">
      <c r="D5343" s="20"/>
    </row>
    <row r="5344" spans="4:4" hidden="1" x14ac:dyDescent="0.25">
      <c r="D5344" s="20"/>
    </row>
    <row r="5345" spans="4:4" hidden="1" x14ac:dyDescent="0.25">
      <c r="D5345" s="20"/>
    </row>
    <row r="5346" spans="4:4" hidden="1" x14ac:dyDescent="0.25">
      <c r="D5346" s="20"/>
    </row>
    <row r="5347" spans="4:4" hidden="1" x14ac:dyDescent="0.25">
      <c r="D5347" s="20"/>
    </row>
    <row r="5348" spans="4:4" hidden="1" x14ac:dyDescent="0.25">
      <c r="D5348" s="20"/>
    </row>
    <row r="5349" spans="4:4" hidden="1" x14ac:dyDescent="0.25">
      <c r="D5349" s="20"/>
    </row>
    <row r="5350" spans="4:4" hidden="1" x14ac:dyDescent="0.25">
      <c r="D5350" s="20"/>
    </row>
    <row r="5351" spans="4:4" hidden="1" x14ac:dyDescent="0.25">
      <c r="D5351" s="20"/>
    </row>
    <row r="5352" spans="4:4" hidden="1" x14ac:dyDescent="0.25">
      <c r="D5352" s="20"/>
    </row>
    <row r="5353" spans="4:4" hidden="1" x14ac:dyDescent="0.25">
      <c r="D5353" s="20"/>
    </row>
    <row r="5354" spans="4:4" hidden="1" x14ac:dyDescent="0.25">
      <c r="D5354" s="20"/>
    </row>
    <row r="5355" spans="4:4" hidden="1" x14ac:dyDescent="0.25">
      <c r="D5355" s="20"/>
    </row>
    <row r="5356" spans="4:4" hidden="1" x14ac:dyDescent="0.25">
      <c r="D5356" s="20"/>
    </row>
    <row r="5357" spans="4:4" hidden="1" x14ac:dyDescent="0.25">
      <c r="D5357" s="20"/>
    </row>
    <row r="5358" spans="4:4" hidden="1" x14ac:dyDescent="0.25">
      <c r="D5358" s="20"/>
    </row>
    <row r="5359" spans="4:4" hidden="1" x14ac:dyDescent="0.25">
      <c r="D5359" s="20"/>
    </row>
    <row r="5360" spans="4:4" hidden="1" x14ac:dyDescent="0.25">
      <c r="D5360" s="20"/>
    </row>
    <row r="5361" spans="4:4" hidden="1" x14ac:dyDescent="0.25">
      <c r="D5361" s="20"/>
    </row>
    <row r="5362" spans="4:4" hidden="1" x14ac:dyDescent="0.25">
      <c r="D5362" s="20"/>
    </row>
    <row r="5363" spans="4:4" hidden="1" x14ac:dyDescent="0.25">
      <c r="D5363" s="20"/>
    </row>
    <row r="5364" spans="4:4" hidden="1" x14ac:dyDescent="0.25">
      <c r="D5364" s="20"/>
    </row>
    <row r="5365" spans="4:4" hidden="1" x14ac:dyDescent="0.25">
      <c r="D5365" s="20"/>
    </row>
    <row r="5366" spans="4:4" hidden="1" x14ac:dyDescent="0.25">
      <c r="D5366" s="20"/>
    </row>
    <row r="5367" spans="4:4" hidden="1" x14ac:dyDescent="0.25">
      <c r="D5367" s="20"/>
    </row>
    <row r="5368" spans="4:4" hidden="1" x14ac:dyDescent="0.25">
      <c r="D5368" s="20"/>
    </row>
    <row r="5369" spans="4:4" hidden="1" x14ac:dyDescent="0.25">
      <c r="D5369" s="20"/>
    </row>
    <row r="5370" spans="4:4" hidden="1" x14ac:dyDescent="0.25">
      <c r="D5370" s="20"/>
    </row>
    <row r="5371" spans="4:4" hidden="1" x14ac:dyDescent="0.25">
      <c r="D5371" s="20"/>
    </row>
    <row r="5372" spans="4:4" hidden="1" x14ac:dyDescent="0.25">
      <c r="D5372" s="20"/>
    </row>
    <row r="5373" spans="4:4" hidden="1" x14ac:dyDescent="0.25">
      <c r="D5373" s="20"/>
    </row>
    <row r="5374" spans="4:4" hidden="1" x14ac:dyDescent="0.25">
      <c r="D5374" s="20"/>
    </row>
    <row r="5375" spans="4:4" hidden="1" x14ac:dyDescent="0.25">
      <c r="D5375" s="20"/>
    </row>
    <row r="5376" spans="4:4" hidden="1" x14ac:dyDescent="0.25">
      <c r="D5376" s="20"/>
    </row>
    <row r="5377" spans="4:4" hidden="1" x14ac:dyDescent="0.25">
      <c r="D5377" s="20"/>
    </row>
    <row r="5378" spans="4:4" hidden="1" x14ac:dyDescent="0.25">
      <c r="D5378" s="20"/>
    </row>
    <row r="5379" spans="4:4" hidden="1" x14ac:dyDescent="0.25">
      <c r="D5379" s="20"/>
    </row>
    <row r="5380" spans="4:4" hidden="1" x14ac:dyDescent="0.25">
      <c r="D5380" s="20"/>
    </row>
    <row r="5381" spans="4:4" hidden="1" x14ac:dyDescent="0.25">
      <c r="D5381" s="20"/>
    </row>
    <row r="5382" spans="4:4" hidden="1" x14ac:dyDescent="0.25">
      <c r="D5382" s="20"/>
    </row>
    <row r="5383" spans="4:4" hidden="1" x14ac:dyDescent="0.25">
      <c r="D5383" s="20"/>
    </row>
    <row r="5384" spans="4:4" hidden="1" x14ac:dyDescent="0.25">
      <c r="D5384" s="20"/>
    </row>
    <row r="5385" spans="4:4" hidden="1" x14ac:dyDescent="0.25">
      <c r="D5385" s="20"/>
    </row>
    <row r="5386" spans="4:4" hidden="1" x14ac:dyDescent="0.25">
      <c r="D5386" s="20"/>
    </row>
    <row r="5387" spans="4:4" hidden="1" x14ac:dyDescent="0.25">
      <c r="D5387" s="20"/>
    </row>
    <row r="5388" spans="4:4" hidden="1" x14ac:dyDescent="0.25">
      <c r="D5388" s="20"/>
    </row>
    <row r="5389" spans="4:4" hidden="1" x14ac:dyDescent="0.25">
      <c r="D5389" s="20"/>
    </row>
    <row r="5390" spans="4:4" hidden="1" x14ac:dyDescent="0.25">
      <c r="D5390" s="20"/>
    </row>
    <row r="5391" spans="4:4" hidden="1" x14ac:dyDescent="0.25">
      <c r="D5391" s="20"/>
    </row>
    <row r="5392" spans="4:4" hidden="1" x14ac:dyDescent="0.25">
      <c r="D5392" s="20"/>
    </row>
    <row r="5393" spans="4:4" hidden="1" x14ac:dyDescent="0.25">
      <c r="D5393" s="20"/>
    </row>
    <row r="5394" spans="4:4" hidden="1" x14ac:dyDescent="0.25">
      <c r="D5394" s="20"/>
    </row>
    <row r="5395" spans="4:4" hidden="1" x14ac:dyDescent="0.25">
      <c r="D5395" s="20"/>
    </row>
    <row r="5396" spans="4:4" hidden="1" x14ac:dyDescent="0.25">
      <c r="D5396" s="20"/>
    </row>
    <row r="5397" spans="4:4" hidden="1" x14ac:dyDescent="0.25">
      <c r="D5397" s="20"/>
    </row>
    <row r="5398" spans="4:4" hidden="1" x14ac:dyDescent="0.25">
      <c r="D5398" s="20"/>
    </row>
    <row r="5399" spans="4:4" hidden="1" x14ac:dyDescent="0.25">
      <c r="D5399" s="20"/>
    </row>
    <row r="5400" spans="4:4" hidden="1" x14ac:dyDescent="0.25">
      <c r="D5400" s="20"/>
    </row>
    <row r="5401" spans="4:4" hidden="1" x14ac:dyDescent="0.25">
      <c r="D5401" s="20"/>
    </row>
    <row r="5402" spans="4:4" hidden="1" x14ac:dyDescent="0.25">
      <c r="D5402" s="20"/>
    </row>
    <row r="5403" spans="4:4" hidden="1" x14ac:dyDescent="0.25">
      <c r="D5403" s="20"/>
    </row>
    <row r="5404" spans="4:4" hidden="1" x14ac:dyDescent="0.25">
      <c r="D5404" s="20"/>
    </row>
    <row r="5405" spans="4:4" hidden="1" x14ac:dyDescent="0.25">
      <c r="D5405" s="20"/>
    </row>
    <row r="5406" spans="4:4" hidden="1" x14ac:dyDescent="0.25">
      <c r="D5406" s="20"/>
    </row>
    <row r="5407" spans="4:4" hidden="1" x14ac:dyDescent="0.25">
      <c r="D5407" s="20"/>
    </row>
    <row r="5408" spans="4:4" hidden="1" x14ac:dyDescent="0.25">
      <c r="D5408" s="20"/>
    </row>
    <row r="5409" spans="4:4" hidden="1" x14ac:dyDescent="0.25">
      <c r="D5409" s="20"/>
    </row>
    <row r="5410" spans="4:4" hidden="1" x14ac:dyDescent="0.25">
      <c r="D5410" s="20"/>
    </row>
    <row r="5411" spans="4:4" hidden="1" x14ac:dyDescent="0.25">
      <c r="D5411" s="20"/>
    </row>
    <row r="5412" spans="4:4" hidden="1" x14ac:dyDescent="0.25">
      <c r="D5412" s="20"/>
    </row>
    <row r="5413" spans="4:4" hidden="1" x14ac:dyDescent="0.25">
      <c r="D5413" s="20"/>
    </row>
    <row r="5414" spans="4:4" hidden="1" x14ac:dyDescent="0.25">
      <c r="D5414" s="20"/>
    </row>
    <row r="5415" spans="4:4" hidden="1" x14ac:dyDescent="0.25">
      <c r="D5415" s="20"/>
    </row>
    <row r="5416" spans="4:4" hidden="1" x14ac:dyDescent="0.25">
      <c r="D5416" s="20"/>
    </row>
    <row r="5417" spans="4:4" hidden="1" x14ac:dyDescent="0.25">
      <c r="D5417" s="20"/>
    </row>
    <row r="5418" spans="4:4" hidden="1" x14ac:dyDescent="0.25">
      <c r="D5418" s="20"/>
    </row>
    <row r="5419" spans="4:4" hidden="1" x14ac:dyDescent="0.25">
      <c r="D5419" s="20"/>
    </row>
    <row r="5420" spans="4:4" hidden="1" x14ac:dyDescent="0.25">
      <c r="D5420" s="20"/>
    </row>
    <row r="5421" spans="4:4" hidden="1" x14ac:dyDescent="0.25">
      <c r="D5421" s="20"/>
    </row>
    <row r="5422" spans="4:4" hidden="1" x14ac:dyDescent="0.25">
      <c r="D5422" s="20"/>
    </row>
    <row r="5423" spans="4:4" hidden="1" x14ac:dyDescent="0.25">
      <c r="D5423" s="20"/>
    </row>
    <row r="5424" spans="4:4" hidden="1" x14ac:dyDescent="0.25">
      <c r="D5424" s="20"/>
    </row>
    <row r="5425" spans="4:4" hidden="1" x14ac:dyDescent="0.25">
      <c r="D5425" s="20"/>
    </row>
    <row r="5426" spans="4:4" hidden="1" x14ac:dyDescent="0.25">
      <c r="D5426" s="20"/>
    </row>
    <row r="5427" spans="4:4" hidden="1" x14ac:dyDescent="0.25">
      <c r="D5427" s="20"/>
    </row>
    <row r="5428" spans="4:4" hidden="1" x14ac:dyDescent="0.25">
      <c r="D5428" s="20"/>
    </row>
    <row r="5429" spans="4:4" hidden="1" x14ac:dyDescent="0.25">
      <c r="D5429" s="20"/>
    </row>
    <row r="5430" spans="4:4" hidden="1" x14ac:dyDescent="0.25">
      <c r="D5430" s="20"/>
    </row>
    <row r="5431" spans="4:4" hidden="1" x14ac:dyDescent="0.25">
      <c r="D5431" s="20"/>
    </row>
    <row r="5432" spans="4:4" hidden="1" x14ac:dyDescent="0.25">
      <c r="D5432" s="20"/>
    </row>
    <row r="5433" spans="4:4" hidden="1" x14ac:dyDescent="0.25">
      <c r="D5433" s="20"/>
    </row>
    <row r="5434" spans="4:4" hidden="1" x14ac:dyDescent="0.25">
      <c r="D5434" s="20"/>
    </row>
    <row r="5435" spans="4:4" hidden="1" x14ac:dyDescent="0.25">
      <c r="D5435" s="20"/>
    </row>
    <row r="5436" spans="4:4" hidden="1" x14ac:dyDescent="0.25">
      <c r="D5436" s="20"/>
    </row>
    <row r="5437" spans="4:4" hidden="1" x14ac:dyDescent="0.25">
      <c r="D5437" s="20"/>
    </row>
    <row r="5438" spans="4:4" hidden="1" x14ac:dyDescent="0.25">
      <c r="D5438" s="20"/>
    </row>
    <row r="5439" spans="4:4" hidden="1" x14ac:dyDescent="0.25">
      <c r="D5439" s="20"/>
    </row>
    <row r="5440" spans="4:4" hidden="1" x14ac:dyDescent="0.25">
      <c r="D5440" s="20"/>
    </row>
    <row r="5441" spans="4:4" hidden="1" x14ac:dyDescent="0.25">
      <c r="D5441" s="20"/>
    </row>
    <row r="5442" spans="4:4" hidden="1" x14ac:dyDescent="0.25">
      <c r="D5442" s="20"/>
    </row>
    <row r="5443" spans="4:4" hidden="1" x14ac:dyDescent="0.25">
      <c r="D5443" s="20"/>
    </row>
    <row r="5444" spans="4:4" hidden="1" x14ac:dyDescent="0.25">
      <c r="D5444" s="20"/>
    </row>
    <row r="5445" spans="4:4" hidden="1" x14ac:dyDescent="0.25">
      <c r="D5445" s="20"/>
    </row>
    <row r="5446" spans="4:4" hidden="1" x14ac:dyDescent="0.25">
      <c r="D5446" s="20"/>
    </row>
    <row r="5447" spans="4:4" hidden="1" x14ac:dyDescent="0.25">
      <c r="D5447" s="20"/>
    </row>
    <row r="5448" spans="4:4" hidden="1" x14ac:dyDescent="0.25">
      <c r="D5448" s="20"/>
    </row>
    <row r="5449" spans="4:4" hidden="1" x14ac:dyDescent="0.25">
      <c r="D5449" s="20"/>
    </row>
    <row r="5450" spans="4:4" hidden="1" x14ac:dyDescent="0.25">
      <c r="D5450" s="20"/>
    </row>
    <row r="5451" spans="4:4" hidden="1" x14ac:dyDescent="0.25">
      <c r="D5451" s="20"/>
    </row>
    <row r="5452" spans="4:4" hidden="1" x14ac:dyDescent="0.25">
      <c r="D5452" s="20"/>
    </row>
    <row r="5453" spans="4:4" hidden="1" x14ac:dyDescent="0.25">
      <c r="D5453" s="20"/>
    </row>
    <row r="5454" spans="4:4" hidden="1" x14ac:dyDescent="0.25">
      <c r="D5454" s="20"/>
    </row>
    <row r="5455" spans="4:4" hidden="1" x14ac:dyDescent="0.25">
      <c r="D5455" s="20"/>
    </row>
    <row r="5456" spans="4:4" hidden="1" x14ac:dyDescent="0.25">
      <c r="D5456" s="20"/>
    </row>
    <row r="5457" spans="4:4" hidden="1" x14ac:dyDescent="0.25">
      <c r="D5457" s="20"/>
    </row>
    <row r="5458" spans="4:4" hidden="1" x14ac:dyDescent="0.25">
      <c r="D5458" s="20"/>
    </row>
    <row r="5459" spans="4:4" hidden="1" x14ac:dyDescent="0.25">
      <c r="D5459" s="20"/>
    </row>
    <row r="5460" spans="4:4" hidden="1" x14ac:dyDescent="0.25">
      <c r="D5460" s="20"/>
    </row>
    <row r="5461" spans="4:4" hidden="1" x14ac:dyDescent="0.25">
      <c r="D5461" s="20"/>
    </row>
    <row r="5462" spans="4:4" hidden="1" x14ac:dyDescent="0.25">
      <c r="D5462" s="20"/>
    </row>
    <row r="5463" spans="4:4" hidden="1" x14ac:dyDescent="0.25">
      <c r="D5463" s="20"/>
    </row>
    <row r="5464" spans="4:4" hidden="1" x14ac:dyDescent="0.25">
      <c r="D5464" s="20"/>
    </row>
    <row r="5465" spans="4:4" hidden="1" x14ac:dyDescent="0.25">
      <c r="D5465" s="20"/>
    </row>
    <row r="5466" spans="4:4" hidden="1" x14ac:dyDescent="0.25">
      <c r="D5466" s="20"/>
    </row>
    <row r="5467" spans="4:4" hidden="1" x14ac:dyDescent="0.25">
      <c r="D5467" s="20"/>
    </row>
    <row r="5468" spans="4:4" hidden="1" x14ac:dyDescent="0.25">
      <c r="D5468" s="20"/>
    </row>
    <row r="5469" spans="4:4" hidden="1" x14ac:dyDescent="0.25">
      <c r="D5469" s="20"/>
    </row>
    <row r="5470" spans="4:4" hidden="1" x14ac:dyDescent="0.25">
      <c r="D5470" s="20"/>
    </row>
    <row r="5471" spans="4:4" hidden="1" x14ac:dyDescent="0.25">
      <c r="D5471" s="20"/>
    </row>
    <row r="5472" spans="4:4" hidden="1" x14ac:dyDescent="0.25">
      <c r="D5472" s="20"/>
    </row>
    <row r="5473" spans="4:4" hidden="1" x14ac:dyDescent="0.25">
      <c r="D5473" s="20"/>
    </row>
    <row r="5474" spans="4:4" hidden="1" x14ac:dyDescent="0.25">
      <c r="D5474" s="20"/>
    </row>
    <row r="5475" spans="4:4" hidden="1" x14ac:dyDescent="0.25">
      <c r="D5475" s="20"/>
    </row>
    <row r="5476" spans="4:4" hidden="1" x14ac:dyDescent="0.25">
      <c r="D5476" s="20"/>
    </row>
    <row r="5477" spans="4:4" hidden="1" x14ac:dyDescent="0.25">
      <c r="D5477" s="20"/>
    </row>
    <row r="5478" spans="4:4" hidden="1" x14ac:dyDescent="0.25">
      <c r="D5478" s="20"/>
    </row>
    <row r="5479" spans="4:4" hidden="1" x14ac:dyDescent="0.25">
      <c r="D5479" s="20"/>
    </row>
    <row r="5480" spans="4:4" hidden="1" x14ac:dyDescent="0.25">
      <c r="D5480" s="20"/>
    </row>
    <row r="5481" spans="4:4" hidden="1" x14ac:dyDescent="0.25">
      <c r="D5481" s="20"/>
    </row>
    <row r="5482" spans="4:4" hidden="1" x14ac:dyDescent="0.25">
      <c r="D5482" s="20"/>
    </row>
    <row r="5483" spans="4:4" hidden="1" x14ac:dyDescent="0.25">
      <c r="D5483" s="20"/>
    </row>
    <row r="5484" spans="4:4" hidden="1" x14ac:dyDescent="0.25">
      <c r="D5484" s="20"/>
    </row>
    <row r="5485" spans="4:4" hidden="1" x14ac:dyDescent="0.25">
      <c r="D5485" s="20"/>
    </row>
    <row r="5486" spans="4:4" hidden="1" x14ac:dyDescent="0.25">
      <c r="D5486" s="20"/>
    </row>
    <row r="5487" spans="4:4" hidden="1" x14ac:dyDescent="0.25">
      <c r="D5487" s="20"/>
    </row>
    <row r="5488" spans="4:4" hidden="1" x14ac:dyDescent="0.25">
      <c r="D5488" s="20"/>
    </row>
    <row r="5489" spans="4:4" hidden="1" x14ac:dyDescent="0.25">
      <c r="D5489" s="20"/>
    </row>
    <row r="5490" spans="4:4" hidden="1" x14ac:dyDescent="0.25">
      <c r="D5490" s="20"/>
    </row>
    <row r="5491" spans="4:4" hidden="1" x14ac:dyDescent="0.25">
      <c r="D5491" s="20"/>
    </row>
    <row r="5492" spans="4:4" hidden="1" x14ac:dyDescent="0.25">
      <c r="D5492" s="20"/>
    </row>
    <row r="5493" spans="4:4" hidden="1" x14ac:dyDescent="0.25">
      <c r="D5493" s="20"/>
    </row>
    <row r="5494" spans="4:4" hidden="1" x14ac:dyDescent="0.25">
      <c r="D5494" s="20"/>
    </row>
    <row r="5495" spans="4:4" hidden="1" x14ac:dyDescent="0.25">
      <c r="D5495" s="20"/>
    </row>
    <row r="5496" spans="4:4" hidden="1" x14ac:dyDescent="0.25">
      <c r="D5496" s="20"/>
    </row>
    <row r="5497" spans="4:4" hidden="1" x14ac:dyDescent="0.25">
      <c r="D5497" s="20"/>
    </row>
    <row r="5498" spans="4:4" hidden="1" x14ac:dyDescent="0.25">
      <c r="D5498" s="20"/>
    </row>
    <row r="5499" spans="4:4" hidden="1" x14ac:dyDescent="0.25">
      <c r="D5499" s="20"/>
    </row>
    <row r="5500" spans="4:4" hidden="1" x14ac:dyDescent="0.25">
      <c r="D5500" s="20"/>
    </row>
    <row r="5501" spans="4:4" hidden="1" x14ac:dyDescent="0.25">
      <c r="D5501" s="20"/>
    </row>
    <row r="5502" spans="4:4" hidden="1" x14ac:dyDescent="0.25">
      <c r="D5502" s="20"/>
    </row>
    <row r="5503" spans="4:4" hidden="1" x14ac:dyDescent="0.25">
      <c r="D5503" s="20"/>
    </row>
    <row r="5504" spans="4:4" hidden="1" x14ac:dyDescent="0.25">
      <c r="D5504" s="20"/>
    </row>
    <row r="5505" spans="4:4" hidden="1" x14ac:dyDescent="0.25">
      <c r="D5505" s="20"/>
    </row>
    <row r="5506" spans="4:4" hidden="1" x14ac:dyDescent="0.25">
      <c r="D5506" s="20"/>
    </row>
    <row r="5507" spans="4:4" hidden="1" x14ac:dyDescent="0.25">
      <c r="D5507" s="20"/>
    </row>
    <row r="5508" spans="4:4" hidden="1" x14ac:dyDescent="0.25">
      <c r="D5508" s="20"/>
    </row>
    <row r="5509" spans="4:4" hidden="1" x14ac:dyDescent="0.25">
      <c r="D5509" s="20"/>
    </row>
    <row r="5510" spans="4:4" hidden="1" x14ac:dyDescent="0.25">
      <c r="D5510" s="20"/>
    </row>
    <row r="5511" spans="4:4" hidden="1" x14ac:dyDescent="0.25">
      <c r="D5511" s="20"/>
    </row>
    <row r="5512" spans="4:4" hidden="1" x14ac:dyDescent="0.25">
      <c r="D5512" s="20"/>
    </row>
    <row r="5513" spans="4:4" hidden="1" x14ac:dyDescent="0.25">
      <c r="D5513" s="20"/>
    </row>
    <row r="5514" spans="4:4" hidden="1" x14ac:dyDescent="0.25">
      <c r="D5514" s="20"/>
    </row>
    <row r="5515" spans="4:4" hidden="1" x14ac:dyDescent="0.25">
      <c r="D5515" s="20"/>
    </row>
    <row r="5516" spans="4:4" hidden="1" x14ac:dyDescent="0.25">
      <c r="D5516" s="20"/>
    </row>
    <row r="5517" spans="4:4" hidden="1" x14ac:dyDescent="0.25">
      <c r="D5517" s="20"/>
    </row>
    <row r="5518" spans="4:4" hidden="1" x14ac:dyDescent="0.25">
      <c r="D5518" s="20"/>
    </row>
    <row r="5519" spans="4:4" hidden="1" x14ac:dyDescent="0.25">
      <c r="D5519" s="20"/>
    </row>
    <row r="5520" spans="4:4" hidden="1" x14ac:dyDescent="0.25">
      <c r="D5520" s="20"/>
    </row>
    <row r="5521" spans="4:4" hidden="1" x14ac:dyDescent="0.25">
      <c r="D5521" s="20"/>
    </row>
    <row r="5522" spans="4:4" hidden="1" x14ac:dyDescent="0.25">
      <c r="D5522" s="20"/>
    </row>
    <row r="5523" spans="4:4" hidden="1" x14ac:dyDescent="0.25">
      <c r="D5523" s="20"/>
    </row>
    <row r="5524" spans="4:4" hidden="1" x14ac:dyDescent="0.25">
      <c r="D5524" s="20"/>
    </row>
    <row r="5525" spans="4:4" hidden="1" x14ac:dyDescent="0.25">
      <c r="D5525" s="20"/>
    </row>
    <row r="5526" spans="4:4" hidden="1" x14ac:dyDescent="0.25">
      <c r="D5526" s="20"/>
    </row>
    <row r="5527" spans="4:4" hidden="1" x14ac:dyDescent="0.25">
      <c r="D5527" s="20"/>
    </row>
    <row r="5528" spans="4:4" hidden="1" x14ac:dyDescent="0.25">
      <c r="D5528" s="20"/>
    </row>
    <row r="5529" spans="4:4" hidden="1" x14ac:dyDescent="0.25">
      <c r="D5529" s="20"/>
    </row>
    <row r="5530" spans="4:4" hidden="1" x14ac:dyDescent="0.25">
      <c r="D5530" s="20"/>
    </row>
    <row r="5531" spans="4:4" hidden="1" x14ac:dyDescent="0.25">
      <c r="D5531" s="20"/>
    </row>
    <row r="5532" spans="4:4" hidden="1" x14ac:dyDescent="0.25">
      <c r="D5532" s="20"/>
    </row>
    <row r="5533" spans="4:4" hidden="1" x14ac:dyDescent="0.25">
      <c r="D5533" s="20"/>
    </row>
    <row r="5534" spans="4:4" hidden="1" x14ac:dyDescent="0.25">
      <c r="D5534" s="20"/>
    </row>
    <row r="5535" spans="4:4" hidden="1" x14ac:dyDescent="0.25">
      <c r="D5535" s="20"/>
    </row>
    <row r="5536" spans="4:4" hidden="1" x14ac:dyDescent="0.25">
      <c r="D5536" s="20"/>
    </row>
    <row r="5537" spans="4:4" hidden="1" x14ac:dyDescent="0.25">
      <c r="D5537" s="20"/>
    </row>
    <row r="5538" spans="4:4" hidden="1" x14ac:dyDescent="0.25">
      <c r="D5538" s="20"/>
    </row>
    <row r="5539" spans="4:4" hidden="1" x14ac:dyDescent="0.25">
      <c r="D5539" s="20"/>
    </row>
    <row r="5540" spans="4:4" hidden="1" x14ac:dyDescent="0.25">
      <c r="D5540" s="20"/>
    </row>
    <row r="5541" spans="4:4" hidden="1" x14ac:dyDescent="0.25">
      <c r="D5541" s="20"/>
    </row>
    <row r="5542" spans="4:4" hidden="1" x14ac:dyDescent="0.25">
      <c r="D5542" s="20"/>
    </row>
    <row r="5543" spans="4:4" hidden="1" x14ac:dyDescent="0.25">
      <c r="D5543" s="20"/>
    </row>
    <row r="5544" spans="4:4" hidden="1" x14ac:dyDescent="0.25">
      <c r="D5544" s="20"/>
    </row>
    <row r="5545" spans="4:4" hidden="1" x14ac:dyDescent="0.25">
      <c r="D5545" s="20"/>
    </row>
    <row r="5546" spans="4:4" hidden="1" x14ac:dyDescent="0.25">
      <c r="D5546" s="20"/>
    </row>
    <row r="5547" spans="4:4" hidden="1" x14ac:dyDescent="0.25">
      <c r="D5547" s="20"/>
    </row>
    <row r="5548" spans="4:4" hidden="1" x14ac:dyDescent="0.25">
      <c r="D5548" s="20"/>
    </row>
    <row r="5549" spans="4:4" hidden="1" x14ac:dyDescent="0.25">
      <c r="D5549" s="20"/>
    </row>
    <row r="5550" spans="4:4" hidden="1" x14ac:dyDescent="0.25">
      <c r="D5550" s="20"/>
    </row>
    <row r="5551" spans="4:4" hidden="1" x14ac:dyDescent="0.25">
      <c r="D5551" s="20"/>
    </row>
    <row r="5552" spans="4:4" hidden="1" x14ac:dyDescent="0.25">
      <c r="D5552" s="20"/>
    </row>
    <row r="5553" spans="4:4" hidden="1" x14ac:dyDescent="0.25">
      <c r="D5553" s="20"/>
    </row>
    <row r="5554" spans="4:4" hidden="1" x14ac:dyDescent="0.25">
      <c r="D5554" s="20"/>
    </row>
    <row r="5555" spans="4:4" hidden="1" x14ac:dyDescent="0.25">
      <c r="D5555" s="20"/>
    </row>
    <row r="5556" spans="4:4" hidden="1" x14ac:dyDescent="0.25">
      <c r="D5556" s="20"/>
    </row>
    <row r="5557" spans="4:4" hidden="1" x14ac:dyDescent="0.25">
      <c r="D5557" s="20"/>
    </row>
    <row r="5558" spans="4:4" hidden="1" x14ac:dyDescent="0.25">
      <c r="D5558" s="20"/>
    </row>
    <row r="5559" spans="4:4" hidden="1" x14ac:dyDescent="0.25">
      <c r="D5559" s="20"/>
    </row>
    <row r="5560" spans="4:4" hidden="1" x14ac:dyDescent="0.25">
      <c r="D5560" s="20"/>
    </row>
    <row r="5561" spans="4:4" hidden="1" x14ac:dyDescent="0.25">
      <c r="D5561" s="20"/>
    </row>
    <row r="5562" spans="4:4" hidden="1" x14ac:dyDescent="0.25">
      <c r="D5562" s="20"/>
    </row>
    <row r="5563" spans="4:4" hidden="1" x14ac:dyDescent="0.25">
      <c r="D5563" s="20"/>
    </row>
    <row r="5564" spans="4:4" hidden="1" x14ac:dyDescent="0.25">
      <c r="D5564" s="20"/>
    </row>
    <row r="5565" spans="4:4" hidden="1" x14ac:dyDescent="0.25">
      <c r="D5565" s="20"/>
    </row>
    <row r="5566" spans="4:4" hidden="1" x14ac:dyDescent="0.25">
      <c r="D5566" s="20"/>
    </row>
    <row r="5567" spans="4:4" hidden="1" x14ac:dyDescent="0.25">
      <c r="D5567" s="20"/>
    </row>
    <row r="5568" spans="4:4" hidden="1" x14ac:dyDescent="0.25">
      <c r="D5568" s="20"/>
    </row>
    <row r="5569" spans="4:4" hidden="1" x14ac:dyDescent="0.25">
      <c r="D5569" s="20"/>
    </row>
    <row r="5570" spans="4:4" hidden="1" x14ac:dyDescent="0.25">
      <c r="D5570" s="20"/>
    </row>
    <row r="5571" spans="4:4" hidden="1" x14ac:dyDescent="0.25">
      <c r="D5571" s="20"/>
    </row>
    <row r="5572" spans="4:4" hidden="1" x14ac:dyDescent="0.25">
      <c r="D5572" s="20"/>
    </row>
    <row r="5573" spans="4:4" hidden="1" x14ac:dyDescent="0.25">
      <c r="D5573" s="20"/>
    </row>
    <row r="5574" spans="4:4" hidden="1" x14ac:dyDescent="0.25">
      <c r="D5574" s="20"/>
    </row>
    <row r="5575" spans="4:4" hidden="1" x14ac:dyDescent="0.25">
      <c r="D5575" s="20"/>
    </row>
    <row r="5576" spans="4:4" hidden="1" x14ac:dyDescent="0.25">
      <c r="D5576" s="20"/>
    </row>
    <row r="5577" spans="4:4" hidden="1" x14ac:dyDescent="0.25">
      <c r="D5577" s="20"/>
    </row>
    <row r="5578" spans="4:4" hidden="1" x14ac:dyDescent="0.25">
      <c r="D5578" s="20"/>
    </row>
    <row r="5579" spans="4:4" hidden="1" x14ac:dyDescent="0.25">
      <c r="D5579" s="20"/>
    </row>
    <row r="5580" spans="4:4" hidden="1" x14ac:dyDescent="0.25">
      <c r="D5580" s="20"/>
    </row>
    <row r="5581" spans="4:4" hidden="1" x14ac:dyDescent="0.25">
      <c r="D5581" s="20"/>
    </row>
    <row r="5582" spans="4:4" hidden="1" x14ac:dyDescent="0.25">
      <c r="D5582" s="20"/>
    </row>
    <row r="5583" spans="4:4" hidden="1" x14ac:dyDescent="0.25">
      <c r="D5583" s="20"/>
    </row>
    <row r="5584" spans="4:4" hidden="1" x14ac:dyDescent="0.25">
      <c r="D5584" s="20"/>
    </row>
    <row r="5585" spans="4:4" hidden="1" x14ac:dyDescent="0.25">
      <c r="D5585" s="20"/>
    </row>
    <row r="5586" spans="4:4" hidden="1" x14ac:dyDescent="0.25">
      <c r="D5586" s="20"/>
    </row>
    <row r="5587" spans="4:4" hidden="1" x14ac:dyDescent="0.25">
      <c r="D5587" s="20"/>
    </row>
    <row r="5588" spans="4:4" hidden="1" x14ac:dyDescent="0.25">
      <c r="D5588" s="20"/>
    </row>
    <row r="5589" spans="4:4" hidden="1" x14ac:dyDescent="0.25">
      <c r="D5589" s="20"/>
    </row>
    <row r="5590" spans="4:4" hidden="1" x14ac:dyDescent="0.25">
      <c r="D5590" s="20"/>
    </row>
    <row r="5591" spans="4:4" hidden="1" x14ac:dyDescent="0.25">
      <c r="D5591" s="20"/>
    </row>
    <row r="5592" spans="4:4" hidden="1" x14ac:dyDescent="0.25">
      <c r="D5592" s="20"/>
    </row>
    <row r="5593" spans="4:4" hidden="1" x14ac:dyDescent="0.25">
      <c r="D5593" s="20"/>
    </row>
    <row r="5594" spans="4:4" hidden="1" x14ac:dyDescent="0.25">
      <c r="D5594" s="20"/>
    </row>
    <row r="5595" spans="4:4" hidden="1" x14ac:dyDescent="0.25">
      <c r="D5595" s="20"/>
    </row>
    <row r="5596" spans="4:4" hidden="1" x14ac:dyDescent="0.25">
      <c r="D5596" s="20"/>
    </row>
    <row r="5597" spans="4:4" hidden="1" x14ac:dyDescent="0.25">
      <c r="D5597" s="20"/>
    </row>
    <row r="5598" spans="4:4" hidden="1" x14ac:dyDescent="0.25">
      <c r="D5598" s="20"/>
    </row>
    <row r="5599" spans="4:4" hidden="1" x14ac:dyDescent="0.25">
      <c r="D5599" s="20"/>
    </row>
    <row r="5600" spans="4:4" hidden="1" x14ac:dyDescent="0.25">
      <c r="D5600" s="20"/>
    </row>
    <row r="5601" spans="4:4" hidden="1" x14ac:dyDescent="0.25">
      <c r="D5601" s="20"/>
    </row>
    <row r="5602" spans="4:4" hidden="1" x14ac:dyDescent="0.25">
      <c r="D5602" s="20"/>
    </row>
    <row r="5603" spans="4:4" hidden="1" x14ac:dyDescent="0.25">
      <c r="D5603" s="20"/>
    </row>
    <row r="5604" spans="4:4" hidden="1" x14ac:dyDescent="0.25">
      <c r="D5604" s="20"/>
    </row>
    <row r="5605" spans="4:4" hidden="1" x14ac:dyDescent="0.25">
      <c r="D5605" s="20"/>
    </row>
    <row r="5606" spans="4:4" hidden="1" x14ac:dyDescent="0.25">
      <c r="D5606" s="20"/>
    </row>
    <row r="5607" spans="4:4" hidden="1" x14ac:dyDescent="0.25">
      <c r="D5607" s="20"/>
    </row>
    <row r="5608" spans="4:4" hidden="1" x14ac:dyDescent="0.25">
      <c r="D5608" s="20"/>
    </row>
    <row r="5609" spans="4:4" hidden="1" x14ac:dyDescent="0.25">
      <c r="D5609" s="20"/>
    </row>
    <row r="5610" spans="4:4" hidden="1" x14ac:dyDescent="0.25">
      <c r="D5610" s="20"/>
    </row>
    <row r="5611" spans="4:4" hidden="1" x14ac:dyDescent="0.25">
      <c r="D5611" s="20"/>
    </row>
    <row r="5612" spans="4:4" hidden="1" x14ac:dyDescent="0.25">
      <c r="D5612" s="20"/>
    </row>
    <row r="5613" spans="4:4" hidden="1" x14ac:dyDescent="0.25">
      <c r="D5613" s="20"/>
    </row>
    <row r="5614" spans="4:4" hidden="1" x14ac:dyDescent="0.25">
      <c r="D5614" s="20"/>
    </row>
    <row r="5615" spans="4:4" hidden="1" x14ac:dyDescent="0.25">
      <c r="D5615" s="20"/>
    </row>
    <row r="5616" spans="4:4" hidden="1" x14ac:dyDescent="0.25">
      <c r="D5616" s="20"/>
    </row>
    <row r="5617" spans="4:4" hidden="1" x14ac:dyDescent="0.25">
      <c r="D5617" s="20"/>
    </row>
    <row r="5618" spans="4:4" hidden="1" x14ac:dyDescent="0.25">
      <c r="D5618" s="20"/>
    </row>
    <row r="5619" spans="4:4" hidden="1" x14ac:dyDescent="0.25">
      <c r="D5619" s="20"/>
    </row>
    <row r="5620" spans="4:4" hidden="1" x14ac:dyDescent="0.25">
      <c r="D5620" s="20"/>
    </row>
    <row r="5621" spans="4:4" hidden="1" x14ac:dyDescent="0.25">
      <c r="D5621" s="20"/>
    </row>
    <row r="5622" spans="4:4" hidden="1" x14ac:dyDescent="0.25">
      <c r="D5622" s="20"/>
    </row>
    <row r="5623" spans="4:4" hidden="1" x14ac:dyDescent="0.25">
      <c r="D5623" s="20"/>
    </row>
    <row r="5624" spans="4:4" hidden="1" x14ac:dyDescent="0.25">
      <c r="D5624" s="20"/>
    </row>
    <row r="5625" spans="4:4" hidden="1" x14ac:dyDescent="0.25">
      <c r="D5625" s="20"/>
    </row>
    <row r="5626" spans="4:4" hidden="1" x14ac:dyDescent="0.25">
      <c r="D5626" s="20"/>
    </row>
    <row r="5627" spans="4:4" hidden="1" x14ac:dyDescent="0.25">
      <c r="D5627" s="20"/>
    </row>
    <row r="5628" spans="4:4" hidden="1" x14ac:dyDescent="0.25">
      <c r="D5628" s="20"/>
    </row>
    <row r="5629" spans="4:4" hidden="1" x14ac:dyDescent="0.25">
      <c r="D5629" s="20"/>
    </row>
    <row r="5630" spans="4:4" hidden="1" x14ac:dyDescent="0.25">
      <c r="D5630" s="20"/>
    </row>
    <row r="5631" spans="4:4" hidden="1" x14ac:dyDescent="0.25">
      <c r="D5631" s="20"/>
    </row>
    <row r="5632" spans="4:4" hidden="1" x14ac:dyDescent="0.25">
      <c r="D5632" s="20"/>
    </row>
    <row r="5633" spans="4:4" hidden="1" x14ac:dyDescent="0.25">
      <c r="D5633" s="20"/>
    </row>
    <row r="5634" spans="4:4" hidden="1" x14ac:dyDescent="0.25">
      <c r="D5634" s="20"/>
    </row>
    <row r="5635" spans="4:4" hidden="1" x14ac:dyDescent="0.25">
      <c r="D5635" s="20"/>
    </row>
    <row r="5636" spans="4:4" hidden="1" x14ac:dyDescent="0.25">
      <c r="D5636" s="20"/>
    </row>
    <row r="5637" spans="4:4" hidden="1" x14ac:dyDescent="0.25">
      <c r="D5637" s="20"/>
    </row>
    <row r="5638" spans="4:4" hidden="1" x14ac:dyDescent="0.25">
      <c r="D5638" s="20"/>
    </row>
    <row r="5639" spans="4:4" hidden="1" x14ac:dyDescent="0.25">
      <c r="D5639" s="20"/>
    </row>
    <row r="5640" spans="4:4" hidden="1" x14ac:dyDescent="0.25">
      <c r="D5640" s="20"/>
    </row>
    <row r="5641" spans="4:4" hidden="1" x14ac:dyDescent="0.25">
      <c r="D5641" s="20"/>
    </row>
    <row r="5642" spans="4:4" hidden="1" x14ac:dyDescent="0.25">
      <c r="D5642" s="20"/>
    </row>
    <row r="5643" spans="4:4" hidden="1" x14ac:dyDescent="0.25">
      <c r="D5643" s="20"/>
    </row>
    <row r="5644" spans="4:4" hidden="1" x14ac:dyDescent="0.25">
      <c r="D5644" s="20"/>
    </row>
    <row r="5645" spans="4:4" hidden="1" x14ac:dyDescent="0.25">
      <c r="D5645" s="20"/>
    </row>
    <row r="5646" spans="4:4" hidden="1" x14ac:dyDescent="0.25">
      <c r="D5646" s="20"/>
    </row>
    <row r="5647" spans="4:4" hidden="1" x14ac:dyDescent="0.25">
      <c r="D5647" s="20"/>
    </row>
    <row r="5648" spans="4:4" hidden="1" x14ac:dyDescent="0.25">
      <c r="D5648" s="20"/>
    </row>
    <row r="5649" spans="4:4" hidden="1" x14ac:dyDescent="0.25">
      <c r="D5649" s="20"/>
    </row>
    <row r="5650" spans="4:4" hidden="1" x14ac:dyDescent="0.25">
      <c r="D5650" s="20"/>
    </row>
    <row r="5651" spans="4:4" hidden="1" x14ac:dyDescent="0.25">
      <c r="D5651" s="20"/>
    </row>
    <row r="5652" spans="4:4" hidden="1" x14ac:dyDescent="0.25">
      <c r="D5652" s="20"/>
    </row>
    <row r="5653" spans="4:4" hidden="1" x14ac:dyDescent="0.25">
      <c r="D5653" s="20"/>
    </row>
    <row r="5654" spans="4:4" hidden="1" x14ac:dyDescent="0.25">
      <c r="D5654" s="20"/>
    </row>
    <row r="5655" spans="4:4" hidden="1" x14ac:dyDescent="0.25">
      <c r="D5655" s="20"/>
    </row>
    <row r="5656" spans="4:4" hidden="1" x14ac:dyDescent="0.25">
      <c r="D5656" s="20"/>
    </row>
    <row r="5657" spans="4:4" hidden="1" x14ac:dyDescent="0.25">
      <c r="D5657" s="20"/>
    </row>
    <row r="5658" spans="4:4" hidden="1" x14ac:dyDescent="0.25">
      <c r="D5658" s="20"/>
    </row>
    <row r="5659" spans="4:4" hidden="1" x14ac:dyDescent="0.25">
      <c r="D5659" s="20"/>
    </row>
    <row r="5660" spans="4:4" hidden="1" x14ac:dyDescent="0.25">
      <c r="D5660" s="20"/>
    </row>
    <row r="5661" spans="4:4" hidden="1" x14ac:dyDescent="0.25">
      <c r="D5661" s="20"/>
    </row>
    <row r="5662" spans="4:4" hidden="1" x14ac:dyDescent="0.25">
      <c r="D5662" s="20"/>
    </row>
    <row r="5663" spans="4:4" hidden="1" x14ac:dyDescent="0.25">
      <c r="D5663" s="20"/>
    </row>
    <row r="5664" spans="4:4" hidden="1" x14ac:dyDescent="0.25">
      <c r="D5664" s="20"/>
    </row>
    <row r="5665" spans="4:4" hidden="1" x14ac:dyDescent="0.25">
      <c r="D5665" s="20"/>
    </row>
    <row r="5666" spans="4:4" hidden="1" x14ac:dyDescent="0.25">
      <c r="D5666" s="20"/>
    </row>
    <row r="5667" spans="4:4" hidden="1" x14ac:dyDescent="0.25">
      <c r="D5667" s="20"/>
    </row>
    <row r="5668" spans="4:4" hidden="1" x14ac:dyDescent="0.25">
      <c r="D5668" s="20"/>
    </row>
    <row r="5669" spans="4:4" hidden="1" x14ac:dyDescent="0.25">
      <c r="D5669" s="20"/>
    </row>
    <row r="5670" spans="4:4" hidden="1" x14ac:dyDescent="0.25">
      <c r="D5670" s="20"/>
    </row>
    <row r="5671" spans="4:4" hidden="1" x14ac:dyDescent="0.25">
      <c r="D5671" s="20"/>
    </row>
    <row r="5672" spans="4:4" hidden="1" x14ac:dyDescent="0.25">
      <c r="D5672" s="20"/>
    </row>
    <row r="5673" spans="4:4" hidden="1" x14ac:dyDescent="0.25">
      <c r="D5673" s="20"/>
    </row>
    <row r="5674" spans="4:4" hidden="1" x14ac:dyDescent="0.25">
      <c r="D5674" s="20"/>
    </row>
    <row r="5675" spans="4:4" hidden="1" x14ac:dyDescent="0.25">
      <c r="D5675" s="20"/>
    </row>
    <row r="5676" spans="4:4" hidden="1" x14ac:dyDescent="0.25">
      <c r="D5676" s="20"/>
    </row>
    <row r="5677" spans="4:4" hidden="1" x14ac:dyDescent="0.25">
      <c r="D5677" s="20"/>
    </row>
    <row r="5678" spans="4:4" hidden="1" x14ac:dyDescent="0.25">
      <c r="D5678" s="20"/>
    </row>
    <row r="5679" spans="4:4" hidden="1" x14ac:dyDescent="0.25">
      <c r="D5679" s="20"/>
    </row>
    <row r="5680" spans="4:4" hidden="1" x14ac:dyDescent="0.25">
      <c r="D5680" s="20"/>
    </row>
    <row r="5681" spans="4:4" hidden="1" x14ac:dyDescent="0.25">
      <c r="D5681" s="20"/>
    </row>
    <row r="5682" spans="4:4" hidden="1" x14ac:dyDescent="0.25">
      <c r="D5682" s="20"/>
    </row>
    <row r="5683" spans="4:4" hidden="1" x14ac:dyDescent="0.25">
      <c r="D5683" s="20"/>
    </row>
    <row r="5684" spans="4:4" hidden="1" x14ac:dyDescent="0.25">
      <c r="D5684" s="20"/>
    </row>
    <row r="5685" spans="4:4" hidden="1" x14ac:dyDescent="0.25">
      <c r="D5685" s="20"/>
    </row>
    <row r="5686" spans="4:4" hidden="1" x14ac:dyDescent="0.25">
      <c r="D5686" s="20"/>
    </row>
    <row r="5687" spans="4:4" hidden="1" x14ac:dyDescent="0.25">
      <c r="D5687" s="20"/>
    </row>
    <row r="5688" spans="4:4" hidden="1" x14ac:dyDescent="0.25">
      <c r="D5688" s="20"/>
    </row>
    <row r="5689" spans="4:4" hidden="1" x14ac:dyDescent="0.25">
      <c r="D5689" s="20"/>
    </row>
    <row r="5690" spans="4:4" hidden="1" x14ac:dyDescent="0.25">
      <c r="D5690" s="20"/>
    </row>
    <row r="5691" spans="4:4" hidden="1" x14ac:dyDescent="0.25">
      <c r="D5691" s="20"/>
    </row>
    <row r="5692" spans="4:4" hidden="1" x14ac:dyDescent="0.25">
      <c r="D5692" s="20"/>
    </row>
    <row r="5693" spans="4:4" hidden="1" x14ac:dyDescent="0.25">
      <c r="D5693" s="20"/>
    </row>
    <row r="5694" spans="4:4" hidden="1" x14ac:dyDescent="0.25">
      <c r="D5694" s="20"/>
    </row>
    <row r="5695" spans="4:4" hidden="1" x14ac:dyDescent="0.25">
      <c r="D5695" s="20"/>
    </row>
    <row r="5696" spans="4:4" hidden="1" x14ac:dyDescent="0.25">
      <c r="D5696" s="20"/>
    </row>
    <row r="5697" spans="4:4" hidden="1" x14ac:dyDescent="0.25">
      <c r="D5697" s="20"/>
    </row>
    <row r="5698" spans="4:4" hidden="1" x14ac:dyDescent="0.25">
      <c r="D5698" s="20"/>
    </row>
    <row r="5699" spans="4:4" hidden="1" x14ac:dyDescent="0.25">
      <c r="D5699" s="20"/>
    </row>
    <row r="5700" spans="4:4" hidden="1" x14ac:dyDescent="0.25">
      <c r="D5700" s="20"/>
    </row>
    <row r="5701" spans="4:4" hidden="1" x14ac:dyDescent="0.25">
      <c r="D5701" s="20"/>
    </row>
    <row r="5702" spans="4:4" hidden="1" x14ac:dyDescent="0.25">
      <c r="D5702" s="20"/>
    </row>
    <row r="5703" spans="4:4" hidden="1" x14ac:dyDescent="0.25">
      <c r="D5703" s="20"/>
    </row>
    <row r="5704" spans="4:4" hidden="1" x14ac:dyDescent="0.25">
      <c r="D5704" s="20"/>
    </row>
    <row r="5705" spans="4:4" hidden="1" x14ac:dyDescent="0.25">
      <c r="D5705" s="20"/>
    </row>
    <row r="5706" spans="4:4" hidden="1" x14ac:dyDescent="0.25">
      <c r="D5706" s="20"/>
    </row>
    <row r="5707" spans="4:4" hidden="1" x14ac:dyDescent="0.25">
      <c r="D5707" s="20"/>
    </row>
    <row r="5708" spans="4:4" hidden="1" x14ac:dyDescent="0.25">
      <c r="D5708" s="20"/>
    </row>
    <row r="5709" spans="4:4" hidden="1" x14ac:dyDescent="0.25">
      <c r="D5709" s="20"/>
    </row>
    <row r="5710" spans="4:4" hidden="1" x14ac:dyDescent="0.25">
      <c r="D5710" s="20"/>
    </row>
    <row r="5711" spans="4:4" hidden="1" x14ac:dyDescent="0.25">
      <c r="D5711" s="20"/>
    </row>
    <row r="5712" spans="4:4" hidden="1" x14ac:dyDescent="0.25">
      <c r="D5712" s="20"/>
    </row>
    <row r="5713" spans="4:4" hidden="1" x14ac:dyDescent="0.25">
      <c r="D5713" s="20"/>
    </row>
    <row r="5714" spans="4:4" hidden="1" x14ac:dyDescent="0.25">
      <c r="D5714" s="20"/>
    </row>
    <row r="5715" spans="4:4" hidden="1" x14ac:dyDescent="0.25">
      <c r="D5715" s="20"/>
    </row>
    <row r="5716" spans="4:4" hidden="1" x14ac:dyDescent="0.25">
      <c r="D5716" s="20"/>
    </row>
    <row r="5717" spans="4:4" hidden="1" x14ac:dyDescent="0.25">
      <c r="D5717" s="20"/>
    </row>
    <row r="5718" spans="4:4" hidden="1" x14ac:dyDescent="0.25">
      <c r="D5718" s="20"/>
    </row>
    <row r="5719" spans="4:4" hidden="1" x14ac:dyDescent="0.25">
      <c r="D5719" s="20"/>
    </row>
    <row r="5720" spans="4:4" hidden="1" x14ac:dyDescent="0.25">
      <c r="D5720" s="20"/>
    </row>
    <row r="5721" spans="4:4" hidden="1" x14ac:dyDescent="0.25">
      <c r="D5721" s="20"/>
    </row>
    <row r="5722" spans="4:4" hidden="1" x14ac:dyDescent="0.25">
      <c r="D5722" s="20"/>
    </row>
    <row r="5723" spans="4:4" hidden="1" x14ac:dyDescent="0.25">
      <c r="D5723" s="20"/>
    </row>
    <row r="5724" spans="4:4" hidden="1" x14ac:dyDescent="0.25">
      <c r="D5724" s="20"/>
    </row>
    <row r="5725" spans="4:4" hidden="1" x14ac:dyDescent="0.25">
      <c r="D5725" s="20"/>
    </row>
    <row r="5726" spans="4:4" hidden="1" x14ac:dyDescent="0.25">
      <c r="D5726" s="20"/>
    </row>
    <row r="5727" spans="4:4" hidden="1" x14ac:dyDescent="0.25">
      <c r="D5727" s="20"/>
    </row>
    <row r="5728" spans="4:4" hidden="1" x14ac:dyDescent="0.25">
      <c r="D5728" s="20"/>
    </row>
    <row r="5729" spans="4:4" hidden="1" x14ac:dyDescent="0.25">
      <c r="D5729" s="20"/>
    </row>
    <row r="5730" spans="4:4" hidden="1" x14ac:dyDescent="0.25">
      <c r="D5730" s="20"/>
    </row>
    <row r="5731" spans="4:4" hidden="1" x14ac:dyDescent="0.25">
      <c r="D5731" s="20"/>
    </row>
    <row r="5732" spans="4:4" hidden="1" x14ac:dyDescent="0.25">
      <c r="D5732" s="20"/>
    </row>
    <row r="5733" spans="4:4" hidden="1" x14ac:dyDescent="0.25">
      <c r="D5733" s="20"/>
    </row>
    <row r="5734" spans="4:4" hidden="1" x14ac:dyDescent="0.25">
      <c r="D5734" s="20"/>
    </row>
    <row r="5735" spans="4:4" hidden="1" x14ac:dyDescent="0.25">
      <c r="D5735" s="20"/>
    </row>
    <row r="5736" spans="4:4" hidden="1" x14ac:dyDescent="0.25">
      <c r="D5736" s="20"/>
    </row>
    <row r="5737" spans="4:4" hidden="1" x14ac:dyDescent="0.25">
      <c r="D5737" s="20"/>
    </row>
    <row r="5738" spans="4:4" hidden="1" x14ac:dyDescent="0.25">
      <c r="D5738" s="20"/>
    </row>
    <row r="5739" spans="4:4" hidden="1" x14ac:dyDescent="0.25">
      <c r="D5739" s="20"/>
    </row>
    <row r="5740" spans="4:4" hidden="1" x14ac:dyDescent="0.25">
      <c r="D5740" s="20"/>
    </row>
    <row r="5741" spans="4:4" hidden="1" x14ac:dyDescent="0.25">
      <c r="D5741" s="20"/>
    </row>
    <row r="5742" spans="4:4" hidden="1" x14ac:dyDescent="0.25">
      <c r="D5742" s="20"/>
    </row>
    <row r="5743" spans="4:4" hidden="1" x14ac:dyDescent="0.25">
      <c r="D5743" s="20"/>
    </row>
    <row r="5744" spans="4:4" hidden="1" x14ac:dyDescent="0.25">
      <c r="D5744" s="20"/>
    </row>
    <row r="5745" spans="4:4" hidden="1" x14ac:dyDescent="0.25">
      <c r="D5745" s="20"/>
    </row>
    <row r="5746" spans="4:4" hidden="1" x14ac:dyDescent="0.25">
      <c r="D5746" s="20"/>
    </row>
    <row r="5747" spans="4:4" hidden="1" x14ac:dyDescent="0.25">
      <c r="D5747" s="20"/>
    </row>
    <row r="5748" spans="4:4" hidden="1" x14ac:dyDescent="0.25">
      <c r="D5748" s="20"/>
    </row>
    <row r="5749" spans="4:4" hidden="1" x14ac:dyDescent="0.25">
      <c r="D5749" s="20"/>
    </row>
    <row r="5750" spans="4:4" hidden="1" x14ac:dyDescent="0.25">
      <c r="D5750" s="20"/>
    </row>
    <row r="5751" spans="4:4" hidden="1" x14ac:dyDescent="0.25">
      <c r="D5751" s="20"/>
    </row>
    <row r="5752" spans="4:4" hidden="1" x14ac:dyDescent="0.25">
      <c r="D5752" s="20"/>
    </row>
    <row r="5753" spans="4:4" hidden="1" x14ac:dyDescent="0.25">
      <c r="D5753" s="20"/>
    </row>
    <row r="5754" spans="4:4" hidden="1" x14ac:dyDescent="0.25">
      <c r="D5754" s="20"/>
    </row>
    <row r="5755" spans="4:4" hidden="1" x14ac:dyDescent="0.25">
      <c r="D5755" s="20"/>
    </row>
    <row r="5756" spans="4:4" hidden="1" x14ac:dyDescent="0.25">
      <c r="D5756" s="20"/>
    </row>
    <row r="5757" spans="4:4" hidden="1" x14ac:dyDescent="0.25">
      <c r="D5757" s="20"/>
    </row>
    <row r="5758" spans="4:4" hidden="1" x14ac:dyDescent="0.25">
      <c r="D5758" s="20"/>
    </row>
    <row r="5759" spans="4:4" hidden="1" x14ac:dyDescent="0.25">
      <c r="D5759" s="20"/>
    </row>
    <row r="5760" spans="4:4" hidden="1" x14ac:dyDescent="0.25">
      <c r="D5760" s="20"/>
    </row>
    <row r="5761" spans="4:4" hidden="1" x14ac:dyDescent="0.25">
      <c r="D5761" s="20"/>
    </row>
    <row r="5762" spans="4:4" hidden="1" x14ac:dyDescent="0.25">
      <c r="D5762" s="20"/>
    </row>
    <row r="5763" spans="4:4" hidden="1" x14ac:dyDescent="0.25">
      <c r="D5763" s="20"/>
    </row>
    <row r="5764" spans="4:4" hidden="1" x14ac:dyDescent="0.25">
      <c r="D5764" s="20"/>
    </row>
    <row r="5765" spans="4:4" hidden="1" x14ac:dyDescent="0.25">
      <c r="D5765" s="20"/>
    </row>
    <row r="5766" spans="4:4" hidden="1" x14ac:dyDescent="0.25">
      <c r="D5766" s="20"/>
    </row>
    <row r="5767" spans="4:4" hidden="1" x14ac:dyDescent="0.25">
      <c r="D5767" s="20"/>
    </row>
    <row r="5768" spans="4:4" hidden="1" x14ac:dyDescent="0.25">
      <c r="D5768" s="20"/>
    </row>
    <row r="5769" spans="4:4" hidden="1" x14ac:dyDescent="0.25">
      <c r="D5769" s="20"/>
    </row>
    <row r="5770" spans="4:4" hidden="1" x14ac:dyDescent="0.25">
      <c r="D5770" s="20"/>
    </row>
    <row r="5771" spans="4:4" hidden="1" x14ac:dyDescent="0.25">
      <c r="D5771" s="20"/>
    </row>
    <row r="5772" spans="4:4" hidden="1" x14ac:dyDescent="0.25">
      <c r="D5772" s="20"/>
    </row>
    <row r="5773" spans="4:4" hidden="1" x14ac:dyDescent="0.25">
      <c r="D5773" s="20"/>
    </row>
    <row r="5774" spans="4:4" hidden="1" x14ac:dyDescent="0.25">
      <c r="D5774" s="20"/>
    </row>
    <row r="5775" spans="4:4" hidden="1" x14ac:dyDescent="0.25">
      <c r="D5775" s="20"/>
    </row>
    <row r="5776" spans="4:4" hidden="1" x14ac:dyDescent="0.25">
      <c r="D5776" s="20"/>
    </row>
    <row r="5777" spans="4:4" hidden="1" x14ac:dyDescent="0.25">
      <c r="D5777" s="20"/>
    </row>
    <row r="5778" spans="4:4" hidden="1" x14ac:dyDescent="0.25">
      <c r="D5778" s="20"/>
    </row>
    <row r="5779" spans="4:4" hidden="1" x14ac:dyDescent="0.25">
      <c r="D5779" s="20"/>
    </row>
    <row r="5780" spans="4:4" hidden="1" x14ac:dyDescent="0.25">
      <c r="D5780" s="20"/>
    </row>
    <row r="5781" spans="4:4" hidden="1" x14ac:dyDescent="0.25">
      <c r="D5781" s="20"/>
    </row>
    <row r="5782" spans="4:4" hidden="1" x14ac:dyDescent="0.25">
      <c r="D5782" s="20"/>
    </row>
    <row r="5783" spans="4:4" hidden="1" x14ac:dyDescent="0.25">
      <c r="D5783" s="20"/>
    </row>
    <row r="5784" spans="4:4" hidden="1" x14ac:dyDescent="0.25">
      <c r="D5784" s="20"/>
    </row>
    <row r="5785" spans="4:4" hidden="1" x14ac:dyDescent="0.25">
      <c r="D5785" s="20"/>
    </row>
    <row r="5786" spans="4:4" hidden="1" x14ac:dyDescent="0.25">
      <c r="D5786" s="20"/>
    </row>
    <row r="5787" spans="4:4" hidden="1" x14ac:dyDescent="0.25">
      <c r="D5787" s="20"/>
    </row>
    <row r="5788" spans="4:4" hidden="1" x14ac:dyDescent="0.25">
      <c r="D5788" s="20"/>
    </row>
    <row r="5789" spans="4:4" hidden="1" x14ac:dyDescent="0.25">
      <c r="D5789" s="20"/>
    </row>
    <row r="5790" spans="4:4" hidden="1" x14ac:dyDescent="0.25">
      <c r="D5790" s="20"/>
    </row>
    <row r="5791" spans="4:4" hidden="1" x14ac:dyDescent="0.25">
      <c r="D5791" s="20"/>
    </row>
    <row r="5792" spans="4:4" hidden="1" x14ac:dyDescent="0.25">
      <c r="D5792" s="20"/>
    </row>
    <row r="5793" spans="4:4" hidden="1" x14ac:dyDescent="0.25">
      <c r="D5793" s="20"/>
    </row>
    <row r="5794" spans="4:4" hidden="1" x14ac:dyDescent="0.25">
      <c r="D5794" s="20"/>
    </row>
    <row r="5795" spans="4:4" hidden="1" x14ac:dyDescent="0.25">
      <c r="D5795" s="20"/>
    </row>
    <row r="5796" spans="4:4" hidden="1" x14ac:dyDescent="0.25">
      <c r="D5796" s="20"/>
    </row>
    <row r="5797" spans="4:4" hidden="1" x14ac:dyDescent="0.25">
      <c r="D5797" s="20"/>
    </row>
    <row r="5798" spans="4:4" hidden="1" x14ac:dyDescent="0.25">
      <c r="D5798" s="20"/>
    </row>
    <row r="5799" spans="4:4" hidden="1" x14ac:dyDescent="0.25">
      <c r="D5799" s="20"/>
    </row>
    <row r="5800" spans="4:4" hidden="1" x14ac:dyDescent="0.25">
      <c r="D5800" s="20"/>
    </row>
    <row r="5801" spans="4:4" hidden="1" x14ac:dyDescent="0.25">
      <c r="D5801" s="20"/>
    </row>
    <row r="5802" spans="4:4" hidden="1" x14ac:dyDescent="0.25">
      <c r="D5802" s="20"/>
    </row>
    <row r="5803" spans="4:4" hidden="1" x14ac:dyDescent="0.25">
      <c r="D5803" s="20"/>
    </row>
    <row r="5804" spans="4:4" hidden="1" x14ac:dyDescent="0.25">
      <c r="D5804" s="20"/>
    </row>
    <row r="5805" spans="4:4" hidden="1" x14ac:dyDescent="0.25">
      <c r="D5805" s="20"/>
    </row>
    <row r="5806" spans="4:4" hidden="1" x14ac:dyDescent="0.25">
      <c r="D5806" s="20"/>
    </row>
    <row r="5807" spans="4:4" hidden="1" x14ac:dyDescent="0.25">
      <c r="D5807" s="20"/>
    </row>
    <row r="5808" spans="4:4" hidden="1" x14ac:dyDescent="0.25">
      <c r="D5808" s="20"/>
    </row>
    <row r="5809" spans="4:4" hidden="1" x14ac:dyDescent="0.25">
      <c r="D5809" s="20"/>
    </row>
    <row r="5810" spans="4:4" hidden="1" x14ac:dyDescent="0.25">
      <c r="D5810" s="20"/>
    </row>
    <row r="5811" spans="4:4" hidden="1" x14ac:dyDescent="0.25">
      <c r="D5811" s="20"/>
    </row>
    <row r="5812" spans="4:4" hidden="1" x14ac:dyDescent="0.25">
      <c r="D5812" s="20"/>
    </row>
    <row r="5813" spans="4:4" hidden="1" x14ac:dyDescent="0.25">
      <c r="D5813" s="20"/>
    </row>
    <row r="5814" spans="4:4" hidden="1" x14ac:dyDescent="0.25">
      <c r="D5814" s="20"/>
    </row>
    <row r="5815" spans="4:4" hidden="1" x14ac:dyDescent="0.25">
      <c r="D5815" s="20"/>
    </row>
    <row r="5816" spans="4:4" hidden="1" x14ac:dyDescent="0.25">
      <c r="D5816" s="20"/>
    </row>
    <row r="5817" spans="4:4" hidden="1" x14ac:dyDescent="0.25">
      <c r="D5817" s="20"/>
    </row>
    <row r="5818" spans="4:4" hidden="1" x14ac:dyDescent="0.25">
      <c r="D5818" s="20"/>
    </row>
    <row r="5819" spans="4:4" hidden="1" x14ac:dyDescent="0.25">
      <c r="D5819" s="20"/>
    </row>
    <row r="5820" spans="4:4" hidden="1" x14ac:dyDescent="0.25">
      <c r="D5820" s="20"/>
    </row>
    <row r="5821" spans="4:4" hidden="1" x14ac:dyDescent="0.25">
      <c r="D5821" s="20"/>
    </row>
    <row r="5822" spans="4:4" hidden="1" x14ac:dyDescent="0.25">
      <c r="D5822" s="20"/>
    </row>
    <row r="5823" spans="4:4" hidden="1" x14ac:dyDescent="0.25">
      <c r="D5823" s="20"/>
    </row>
    <row r="5824" spans="4:4" hidden="1" x14ac:dyDescent="0.25">
      <c r="D5824" s="20"/>
    </row>
    <row r="5825" spans="4:4" hidden="1" x14ac:dyDescent="0.25">
      <c r="D5825" s="20"/>
    </row>
    <row r="5826" spans="4:4" hidden="1" x14ac:dyDescent="0.25">
      <c r="D5826" s="20"/>
    </row>
    <row r="5827" spans="4:4" hidden="1" x14ac:dyDescent="0.25">
      <c r="D5827" s="20"/>
    </row>
    <row r="5828" spans="4:4" hidden="1" x14ac:dyDescent="0.25">
      <c r="D5828" s="20"/>
    </row>
    <row r="5829" spans="4:4" hidden="1" x14ac:dyDescent="0.25">
      <c r="D5829" s="20"/>
    </row>
    <row r="5830" spans="4:4" hidden="1" x14ac:dyDescent="0.25">
      <c r="D5830" s="20"/>
    </row>
    <row r="5831" spans="4:4" hidden="1" x14ac:dyDescent="0.25">
      <c r="D5831" s="20"/>
    </row>
    <row r="5832" spans="4:4" hidden="1" x14ac:dyDescent="0.25">
      <c r="D5832" s="20"/>
    </row>
    <row r="5833" spans="4:4" hidden="1" x14ac:dyDescent="0.25">
      <c r="D5833" s="20"/>
    </row>
    <row r="5834" spans="4:4" hidden="1" x14ac:dyDescent="0.25">
      <c r="D5834" s="20"/>
    </row>
    <row r="5835" spans="4:4" hidden="1" x14ac:dyDescent="0.25">
      <c r="D5835" s="20"/>
    </row>
    <row r="5836" spans="4:4" hidden="1" x14ac:dyDescent="0.25">
      <c r="D5836" s="20"/>
    </row>
    <row r="5837" spans="4:4" hidden="1" x14ac:dyDescent="0.25">
      <c r="D5837" s="20"/>
    </row>
    <row r="5838" spans="4:4" hidden="1" x14ac:dyDescent="0.25">
      <c r="D5838" s="20"/>
    </row>
    <row r="5839" spans="4:4" hidden="1" x14ac:dyDescent="0.25">
      <c r="D5839" s="20"/>
    </row>
    <row r="5840" spans="4:4" hidden="1" x14ac:dyDescent="0.25">
      <c r="D5840" s="20"/>
    </row>
    <row r="5841" spans="4:4" hidden="1" x14ac:dyDescent="0.25">
      <c r="D5841" s="20"/>
    </row>
    <row r="5842" spans="4:4" hidden="1" x14ac:dyDescent="0.25">
      <c r="D5842" s="20"/>
    </row>
    <row r="5843" spans="4:4" hidden="1" x14ac:dyDescent="0.25">
      <c r="D5843" s="20"/>
    </row>
    <row r="5844" spans="4:4" hidden="1" x14ac:dyDescent="0.25">
      <c r="D5844" s="20"/>
    </row>
    <row r="5845" spans="4:4" hidden="1" x14ac:dyDescent="0.25">
      <c r="D5845" s="20"/>
    </row>
    <row r="5846" spans="4:4" hidden="1" x14ac:dyDescent="0.25">
      <c r="D5846" s="20"/>
    </row>
    <row r="5847" spans="4:4" hidden="1" x14ac:dyDescent="0.25">
      <c r="D5847" s="20"/>
    </row>
    <row r="5848" spans="4:4" hidden="1" x14ac:dyDescent="0.25">
      <c r="D5848" s="20"/>
    </row>
    <row r="5849" spans="4:4" hidden="1" x14ac:dyDescent="0.25">
      <c r="D5849" s="20"/>
    </row>
    <row r="5850" spans="4:4" hidden="1" x14ac:dyDescent="0.25">
      <c r="D5850" s="20"/>
    </row>
    <row r="5851" spans="4:4" hidden="1" x14ac:dyDescent="0.25">
      <c r="D5851" s="20"/>
    </row>
    <row r="5852" spans="4:4" hidden="1" x14ac:dyDescent="0.25">
      <c r="D5852" s="20"/>
    </row>
    <row r="5853" spans="4:4" hidden="1" x14ac:dyDescent="0.25">
      <c r="D5853" s="20"/>
    </row>
    <row r="5854" spans="4:4" hidden="1" x14ac:dyDescent="0.25">
      <c r="D5854" s="20"/>
    </row>
    <row r="5855" spans="4:4" hidden="1" x14ac:dyDescent="0.25">
      <c r="D5855" s="20"/>
    </row>
    <row r="5856" spans="4:4" hidden="1" x14ac:dyDescent="0.25">
      <c r="D5856" s="20"/>
    </row>
    <row r="5857" spans="4:4" hidden="1" x14ac:dyDescent="0.25">
      <c r="D5857" s="20"/>
    </row>
    <row r="5858" spans="4:4" hidden="1" x14ac:dyDescent="0.25">
      <c r="D5858" s="20"/>
    </row>
    <row r="5859" spans="4:4" hidden="1" x14ac:dyDescent="0.25">
      <c r="D5859" s="20"/>
    </row>
    <row r="5860" spans="4:4" hidden="1" x14ac:dyDescent="0.25">
      <c r="D5860" s="20"/>
    </row>
    <row r="5861" spans="4:4" hidden="1" x14ac:dyDescent="0.25">
      <c r="D5861" s="20"/>
    </row>
    <row r="5862" spans="4:4" hidden="1" x14ac:dyDescent="0.25">
      <c r="D5862" s="20"/>
    </row>
    <row r="5863" spans="4:4" hidden="1" x14ac:dyDescent="0.25">
      <c r="D5863" s="20"/>
    </row>
    <row r="5864" spans="4:4" hidden="1" x14ac:dyDescent="0.25">
      <c r="D5864" s="20"/>
    </row>
    <row r="5865" spans="4:4" hidden="1" x14ac:dyDescent="0.25">
      <c r="D5865" s="20"/>
    </row>
    <row r="5866" spans="4:4" hidden="1" x14ac:dyDescent="0.25">
      <c r="D5866" s="20"/>
    </row>
    <row r="5867" spans="4:4" hidden="1" x14ac:dyDescent="0.25">
      <c r="D5867" s="20"/>
    </row>
    <row r="5868" spans="4:4" hidden="1" x14ac:dyDescent="0.25">
      <c r="D5868" s="20"/>
    </row>
    <row r="5869" spans="4:4" hidden="1" x14ac:dyDescent="0.25">
      <c r="D5869" s="20"/>
    </row>
    <row r="5870" spans="4:4" hidden="1" x14ac:dyDescent="0.25">
      <c r="D5870" s="20"/>
    </row>
    <row r="5871" spans="4:4" hidden="1" x14ac:dyDescent="0.25">
      <c r="D5871" s="20"/>
    </row>
    <row r="5872" spans="4:4" hidden="1" x14ac:dyDescent="0.25">
      <c r="D5872" s="20"/>
    </row>
    <row r="5873" spans="4:4" hidden="1" x14ac:dyDescent="0.25">
      <c r="D5873" s="20"/>
    </row>
    <row r="5874" spans="4:4" hidden="1" x14ac:dyDescent="0.25">
      <c r="D5874" s="20"/>
    </row>
    <row r="5875" spans="4:4" hidden="1" x14ac:dyDescent="0.25">
      <c r="D5875" s="20"/>
    </row>
    <row r="5876" spans="4:4" hidden="1" x14ac:dyDescent="0.25">
      <c r="D5876" s="20"/>
    </row>
    <row r="5877" spans="4:4" hidden="1" x14ac:dyDescent="0.25">
      <c r="D5877" s="20"/>
    </row>
    <row r="5878" spans="4:4" hidden="1" x14ac:dyDescent="0.25">
      <c r="D5878" s="20"/>
    </row>
    <row r="5879" spans="4:4" hidden="1" x14ac:dyDescent="0.25">
      <c r="D5879" s="20"/>
    </row>
    <row r="5880" spans="4:4" hidden="1" x14ac:dyDescent="0.25">
      <c r="D5880" s="20"/>
    </row>
    <row r="5881" spans="4:4" hidden="1" x14ac:dyDescent="0.25">
      <c r="D5881" s="20"/>
    </row>
    <row r="5882" spans="4:4" hidden="1" x14ac:dyDescent="0.25">
      <c r="D5882" s="20"/>
    </row>
    <row r="5883" spans="4:4" hidden="1" x14ac:dyDescent="0.25">
      <c r="D5883" s="20"/>
    </row>
    <row r="5884" spans="4:4" hidden="1" x14ac:dyDescent="0.25">
      <c r="D5884" s="20"/>
    </row>
    <row r="5885" spans="4:4" hidden="1" x14ac:dyDescent="0.25">
      <c r="D5885" s="20"/>
    </row>
    <row r="5886" spans="4:4" hidden="1" x14ac:dyDescent="0.25">
      <c r="D5886" s="20"/>
    </row>
    <row r="5887" spans="4:4" hidden="1" x14ac:dyDescent="0.25">
      <c r="D5887" s="20"/>
    </row>
    <row r="5888" spans="4:4" hidden="1" x14ac:dyDescent="0.25">
      <c r="D5888" s="20"/>
    </row>
    <row r="5889" spans="4:4" hidden="1" x14ac:dyDescent="0.25">
      <c r="D5889" s="20"/>
    </row>
    <row r="5890" spans="4:4" hidden="1" x14ac:dyDescent="0.25">
      <c r="D5890" s="20"/>
    </row>
    <row r="5891" spans="4:4" hidden="1" x14ac:dyDescent="0.25">
      <c r="D5891" s="20"/>
    </row>
    <row r="5892" spans="4:4" hidden="1" x14ac:dyDescent="0.25">
      <c r="D5892" s="20"/>
    </row>
    <row r="5893" spans="4:4" hidden="1" x14ac:dyDescent="0.25">
      <c r="D5893" s="20"/>
    </row>
    <row r="5894" spans="4:4" hidden="1" x14ac:dyDescent="0.25">
      <c r="D5894" s="20"/>
    </row>
    <row r="5895" spans="4:4" hidden="1" x14ac:dyDescent="0.25">
      <c r="D5895" s="20"/>
    </row>
    <row r="5896" spans="4:4" hidden="1" x14ac:dyDescent="0.25">
      <c r="D5896" s="20"/>
    </row>
    <row r="5897" spans="4:4" hidden="1" x14ac:dyDescent="0.25">
      <c r="D5897" s="20"/>
    </row>
    <row r="5898" spans="4:4" hidden="1" x14ac:dyDescent="0.25">
      <c r="D5898" s="20"/>
    </row>
    <row r="5899" spans="4:4" hidden="1" x14ac:dyDescent="0.25">
      <c r="D5899" s="20"/>
    </row>
    <row r="5900" spans="4:4" hidden="1" x14ac:dyDescent="0.25">
      <c r="D5900" s="20"/>
    </row>
    <row r="5901" spans="4:4" hidden="1" x14ac:dyDescent="0.25">
      <c r="D5901" s="20"/>
    </row>
    <row r="5902" spans="4:4" hidden="1" x14ac:dyDescent="0.25">
      <c r="D5902" s="20"/>
    </row>
    <row r="5903" spans="4:4" hidden="1" x14ac:dyDescent="0.25">
      <c r="D5903" s="20"/>
    </row>
    <row r="5904" spans="4:4" hidden="1" x14ac:dyDescent="0.25">
      <c r="D5904" s="20"/>
    </row>
    <row r="5905" spans="4:4" hidden="1" x14ac:dyDescent="0.25">
      <c r="D5905" s="20"/>
    </row>
    <row r="5906" spans="4:4" hidden="1" x14ac:dyDescent="0.25">
      <c r="D5906" s="20"/>
    </row>
    <row r="5907" spans="4:4" hidden="1" x14ac:dyDescent="0.25">
      <c r="D5907" s="20"/>
    </row>
    <row r="5908" spans="4:4" hidden="1" x14ac:dyDescent="0.25">
      <c r="D5908" s="20"/>
    </row>
    <row r="5909" spans="4:4" hidden="1" x14ac:dyDescent="0.25">
      <c r="D5909" s="20"/>
    </row>
    <row r="5910" spans="4:4" hidden="1" x14ac:dyDescent="0.25">
      <c r="D5910" s="20"/>
    </row>
    <row r="5911" spans="4:4" hidden="1" x14ac:dyDescent="0.25">
      <c r="D5911" s="20"/>
    </row>
    <row r="5912" spans="4:4" hidden="1" x14ac:dyDescent="0.25">
      <c r="D5912" s="20"/>
    </row>
    <row r="5913" spans="4:4" hidden="1" x14ac:dyDescent="0.25">
      <c r="D5913" s="20"/>
    </row>
    <row r="5914" spans="4:4" hidden="1" x14ac:dyDescent="0.25">
      <c r="D5914" s="20"/>
    </row>
    <row r="5915" spans="4:4" hidden="1" x14ac:dyDescent="0.25">
      <c r="D5915" s="20"/>
    </row>
    <row r="5916" spans="4:4" hidden="1" x14ac:dyDescent="0.25">
      <c r="D5916" s="20"/>
    </row>
    <row r="5917" spans="4:4" hidden="1" x14ac:dyDescent="0.25">
      <c r="D5917" s="20"/>
    </row>
    <row r="5918" spans="4:4" hidden="1" x14ac:dyDescent="0.25">
      <c r="D5918" s="20"/>
    </row>
    <row r="5919" spans="4:4" hidden="1" x14ac:dyDescent="0.25">
      <c r="D5919" s="20"/>
    </row>
    <row r="5920" spans="4:4" hidden="1" x14ac:dyDescent="0.25">
      <c r="D5920" s="20"/>
    </row>
    <row r="5921" spans="4:4" hidden="1" x14ac:dyDescent="0.25">
      <c r="D5921" s="20"/>
    </row>
    <row r="5922" spans="4:4" hidden="1" x14ac:dyDescent="0.25">
      <c r="D5922" s="20"/>
    </row>
    <row r="5923" spans="4:4" hidden="1" x14ac:dyDescent="0.25">
      <c r="D5923" s="20"/>
    </row>
    <row r="5924" spans="4:4" hidden="1" x14ac:dyDescent="0.25">
      <c r="D5924" s="20"/>
    </row>
    <row r="5925" spans="4:4" hidden="1" x14ac:dyDescent="0.25">
      <c r="D5925" s="20"/>
    </row>
    <row r="5926" spans="4:4" hidden="1" x14ac:dyDescent="0.25">
      <c r="D5926" s="20"/>
    </row>
    <row r="5927" spans="4:4" hidden="1" x14ac:dyDescent="0.25">
      <c r="D5927" s="20"/>
    </row>
    <row r="5928" spans="4:4" hidden="1" x14ac:dyDescent="0.25">
      <c r="D5928" s="20"/>
    </row>
    <row r="5929" spans="4:4" hidden="1" x14ac:dyDescent="0.25">
      <c r="D5929" s="20"/>
    </row>
    <row r="5930" spans="4:4" hidden="1" x14ac:dyDescent="0.25">
      <c r="D5930" s="20"/>
    </row>
    <row r="5931" spans="4:4" hidden="1" x14ac:dyDescent="0.25">
      <c r="D5931" s="20"/>
    </row>
    <row r="5932" spans="4:4" hidden="1" x14ac:dyDescent="0.25">
      <c r="D5932" s="20"/>
    </row>
    <row r="5933" spans="4:4" hidden="1" x14ac:dyDescent="0.25">
      <c r="D5933" s="20"/>
    </row>
    <row r="5934" spans="4:4" hidden="1" x14ac:dyDescent="0.25">
      <c r="D5934" s="20"/>
    </row>
    <row r="5935" spans="4:4" hidden="1" x14ac:dyDescent="0.25">
      <c r="D5935" s="20"/>
    </row>
    <row r="5936" spans="4:4" hidden="1" x14ac:dyDescent="0.25">
      <c r="D5936" s="20"/>
    </row>
    <row r="5937" spans="4:4" hidden="1" x14ac:dyDescent="0.25">
      <c r="D5937" s="20"/>
    </row>
    <row r="5938" spans="4:4" hidden="1" x14ac:dyDescent="0.25">
      <c r="D5938" s="20"/>
    </row>
    <row r="5939" spans="4:4" hidden="1" x14ac:dyDescent="0.25">
      <c r="D5939" s="20"/>
    </row>
    <row r="5940" spans="4:4" hidden="1" x14ac:dyDescent="0.25">
      <c r="D5940" s="20"/>
    </row>
    <row r="5941" spans="4:4" hidden="1" x14ac:dyDescent="0.25">
      <c r="D5941" s="20"/>
    </row>
    <row r="5942" spans="4:4" hidden="1" x14ac:dyDescent="0.25">
      <c r="D5942" s="20"/>
    </row>
    <row r="5943" spans="4:4" hidden="1" x14ac:dyDescent="0.25">
      <c r="D5943" s="20"/>
    </row>
    <row r="5944" spans="4:4" hidden="1" x14ac:dyDescent="0.25">
      <c r="D5944" s="20"/>
    </row>
    <row r="5945" spans="4:4" hidden="1" x14ac:dyDescent="0.25">
      <c r="D5945" s="20"/>
    </row>
    <row r="5946" spans="4:4" hidden="1" x14ac:dyDescent="0.25">
      <c r="D5946" s="20"/>
    </row>
    <row r="5947" spans="4:4" hidden="1" x14ac:dyDescent="0.25">
      <c r="D5947" s="20"/>
    </row>
    <row r="5948" spans="4:4" hidden="1" x14ac:dyDescent="0.25">
      <c r="D5948" s="20"/>
    </row>
    <row r="5949" spans="4:4" hidden="1" x14ac:dyDescent="0.25">
      <c r="D5949" s="20"/>
    </row>
    <row r="5950" spans="4:4" hidden="1" x14ac:dyDescent="0.25">
      <c r="D5950" s="20"/>
    </row>
    <row r="5951" spans="4:4" hidden="1" x14ac:dyDescent="0.25">
      <c r="D5951" s="20"/>
    </row>
    <row r="5952" spans="4:4" hidden="1" x14ac:dyDescent="0.25">
      <c r="D5952" s="20"/>
    </row>
    <row r="5953" spans="4:4" hidden="1" x14ac:dyDescent="0.25">
      <c r="D5953" s="20"/>
    </row>
    <row r="5954" spans="4:4" hidden="1" x14ac:dyDescent="0.25">
      <c r="D5954" s="20"/>
    </row>
    <row r="5955" spans="4:4" hidden="1" x14ac:dyDescent="0.25">
      <c r="D5955" s="20"/>
    </row>
    <row r="5956" spans="4:4" hidden="1" x14ac:dyDescent="0.25">
      <c r="D5956" s="20"/>
    </row>
    <row r="5957" spans="4:4" hidden="1" x14ac:dyDescent="0.25">
      <c r="D5957" s="20"/>
    </row>
    <row r="5958" spans="4:4" hidden="1" x14ac:dyDescent="0.25">
      <c r="D5958" s="20"/>
    </row>
    <row r="5959" spans="4:4" hidden="1" x14ac:dyDescent="0.25">
      <c r="D5959" s="20"/>
    </row>
    <row r="5960" spans="4:4" hidden="1" x14ac:dyDescent="0.25">
      <c r="D5960" s="20"/>
    </row>
    <row r="5961" spans="4:4" hidden="1" x14ac:dyDescent="0.25">
      <c r="D5961" s="20"/>
    </row>
    <row r="5962" spans="4:4" hidden="1" x14ac:dyDescent="0.25">
      <c r="D5962" s="20"/>
    </row>
    <row r="5963" spans="4:4" hidden="1" x14ac:dyDescent="0.25">
      <c r="D5963" s="20"/>
    </row>
    <row r="5964" spans="4:4" hidden="1" x14ac:dyDescent="0.25">
      <c r="D5964" s="20"/>
    </row>
    <row r="5965" spans="4:4" hidden="1" x14ac:dyDescent="0.25">
      <c r="D5965" s="20"/>
    </row>
    <row r="5966" spans="4:4" hidden="1" x14ac:dyDescent="0.25">
      <c r="D5966" s="20"/>
    </row>
    <row r="5967" spans="4:4" hidden="1" x14ac:dyDescent="0.25">
      <c r="D5967" s="20"/>
    </row>
    <row r="5968" spans="4:4" hidden="1" x14ac:dyDescent="0.25">
      <c r="D5968" s="20"/>
    </row>
    <row r="5969" spans="4:4" hidden="1" x14ac:dyDescent="0.25">
      <c r="D5969" s="20"/>
    </row>
    <row r="5970" spans="4:4" hidden="1" x14ac:dyDescent="0.25">
      <c r="D5970" s="20"/>
    </row>
    <row r="5971" spans="4:4" hidden="1" x14ac:dyDescent="0.25">
      <c r="D5971" s="20"/>
    </row>
    <row r="5972" spans="4:4" hidden="1" x14ac:dyDescent="0.25">
      <c r="D5972" s="20"/>
    </row>
    <row r="5973" spans="4:4" hidden="1" x14ac:dyDescent="0.25">
      <c r="D5973" s="20"/>
    </row>
    <row r="5974" spans="4:4" hidden="1" x14ac:dyDescent="0.25">
      <c r="D5974" s="20"/>
    </row>
    <row r="5975" spans="4:4" hidden="1" x14ac:dyDescent="0.25">
      <c r="D5975" s="20"/>
    </row>
    <row r="5976" spans="4:4" hidden="1" x14ac:dyDescent="0.25">
      <c r="D5976" s="20"/>
    </row>
    <row r="5977" spans="4:4" hidden="1" x14ac:dyDescent="0.25">
      <c r="D5977" s="20"/>
    </row>
    <row r="5978" spans="4:4" hidden="1" x14ac:dyDescent="0.25">
      <c r="D5978" s="20"/>
    </row>
    <row r="5979" spans="4:4" hidden="1" x14ac:dyDescent="0.25">
      <c r="D5979" s="20"/>
    </row>
    <row r="5980" spans="4:4" hidden="1" x14ac:dyDescent="0.25">
      <c r="D5980" s="20"/>
    </row>
    <row r="5981" spans="4:4" hidden="1" x14ac:dyDescent="0.25">
      <c r="D5981" s="20"/>
    </row>
    <row r="5982" spans="4:4" hidden="1" x14ac:dyDescent="0.25">
      <c r="D5982" s="20"/>
    </row>
    <row r="5983" spans="4:4" hidden="1" x14ac:dyDescent="0.25">
      <c r="D5983" s="20"/>
    </row>
    <row r="5984" spans="4:4" hidden="1" x14ac:dyDescent="0.25">
      <c r="D5984" s="20"/>
    </row>
    <row r="5985" spans="4:4" hidden="1" x14ac:dyDescent="0.25">
      <c r="D5985" s="20"/>
    </row>
    <row r="5986" spans="4:4" hidden="1" x14ac:dyDescent="0.25">
      <c r="D5986" s="20"/>
    </row>
    <row r="5987" spans="4:4" hidden="1" x14ac:dyDescent="0.25">
      <c r="D5987" s="20"/>
    </row>
    <row r="5988" spans="4:4" hidden="1" x14ac:dyDescent="0.25">
      <c r="D5988" s="20"/>
    </row>
    <row r="5989" spans="4:4" hidden="1" x14ac:dyDescent="0.25">
      <c r="D5989" s="20"/>
    </row>
    <row r="5990" spans="4:4" hidden="1" x14ac:dyDescent="0.25">
      <c r="D5990" s="20"/>
    </row>
    <row r="5991" spans="4:4" hidden="1" x14ac:dyDescent="0.25">
      <c r="D5991" s="20"/>
    </row>
    <row r="5992" spans="4:4" hidden="1" x14ac:dyDescent="0.25">
      <c r="D5992" s="20"/>
    </row>
    <row r="5993" spans="4:4" hidden="1" x14ac:dyDescent="0.25">
      <c r="D5993" s="20"/>
    </row>
    <row r="5994" spans="4:4" hidden="1" x14ac:dyDescent="0.25">
      <c r="D5994" s="20"/>
    </row>
    <row r="5995" spans="4:4" hidden="1" x14ac:dyDescent="0.25">
      <c r="D5995" s="20"/>
    </row>
    <row r="5996" spans="4:4" hidden="1" x14ac:dyDescent="0.25">
      <c r="D5996" s="20"/>
    </row>
    <row r="5997" spans="4:4" hidden="1" x14ac:dyDescent="0.25">
      <c r="D5997" s="20"/>
    </row>
    <row r="5998" spans="4:4" hidden="1" x14ac:dyDescent="0.25">
      <c r="D5998" s="20"/>
    </row>
    <row r="5999" spans="4:4" hidden="1" x14ac:dyDescent="0.25">
      <c r="D5999" s="20"/>
    </row>
    <row r="6000" spans="4:4" hidden="1" x14ac:dyDescent="0.25">
      <c r="D6000" s="20"/>
    </row>
    <row r="6001" spans="4:4" hidden="1" x14ac:dyDescent="0.25">
      <c r="D6001" s="20"/>
    </row>
    <row r="6002" spans="4:4" hidden="1" x14ac:dyDescent="0.25">
      <c r="D6002" s="20"/>
    </row>
    <row r="6003" spans="4:4" hidden="1" x14ac:dyDescent="0.25">
      <c r="D6003" s="20"/>
    </row>
    <row r="6004" spans="4:4" hidden="1" x14ac:dyDescent="0.25">
      <c r="D6004" s="20"/>
    </row>
    <row r="6005" spans="4:4" hidden="1" x14ac:dyDescent="0.25">
      <c r="D6005" s="20"/>
    </row>
    <row r="6006" spans="4:4" hidden="1" x14ac:dyDescent="0.25">
      <c r="D6006" s="20"/>
    </row>
    <row r="6007" spans="4:4" hidden="1" x14ac:dyDescent="0.25">
      <c r="D6007" s="20"/>
    </row>
    <row r="6008" spans="4:4" hidden="1" x14ac:dyDescent="0.25">
      <c r="D6008" s="20"/>
    </row>
    <row r="6009" spans="4:4" hidden="1" x14ac:dyDescent="0.25">
      <c r="D6009" s="20"/>
    </row>
    <row r="6010" spans="4:4" hidden="1" x14ac:dyDescent="0.25">
      <c r="D6010" s="20"/>
    </row>
    <row r="6011" spans="4:4" hidden="1" x14ac:dyDescent="0.25">
      <c r="D6011" s="20"/>
    </row>
    <row r="6012" spans="4:4" hidden="1" x14ac:dyDescent="0.25">
      <c r="D6012" s="20"/>
    </row>
    <row r="6013" spans="4:4" hidden="1" x14ac:dyDescent="0.25">
      <c r="D6013" s="20"/>
    </row>
    <row r="6014" spans="4:4" hidden="1" x14ac:dyDescent="0.25">
      <c r="D6014" s="20"/>
    </row>
    <row r="6015" spans="4:4" hidden="1" x14ac:dyDescent="0.25">
      <c r="D6015" s="20"/>
    </row>
    <row r="6016" spans="4:4" hidden="1" x14ac:dyDescent="0.25">
      <c r="D6016" s="20"/>
    </row>
    <row r="6017" spans="4:4" hidden="1" x14ac:dyDescent="0.25">
      <c r="D6017" s="20"/>
    </row>
    <row r="6018" spans="4:4" hidden="1" x14ac:dyDescent="0.25">
      <c r="D6018" s="20"/>
    </row>
    <row r="6019" spans="4:4" hidden="1" x14ac:dyDescent="0.25">
      <c r="D6019" s="20"/>
    </row>
    <row r="6020" spans="4:4" hidden="1" x14ac:dyDescent="0.25">
      <c r="D6020" s="20"/>
    </row>
    <row r="6021" spans="4:4" hidden="1" x14ac:dyDescent="0.25">
      <c r="D6021" s="20"/>
    </row>
    <row r="6022" spans="4:4" hidden="1" x14ac:dyDescent="0.25">
      <c r="D6022" s="20"/>
    </row>
    <row r="6023" spans="4:4" hidden="1" x14ac:dyDescent="0.25">
      <c r="D6023" s="20"/>
    </row>
    <row r="6024" spans="4:4" hidden="1" x14ac:dyDescent="0.25">
      <c r="D6024" s="20"/>
    </row>
    <row r="6025" spans="4:4" hidden="1" x14ac:dyDescent="0.25">
      <c r="D6025" s="20"/>
    </row>
    <row r="6026" spans="4:4" hidden="1" x14ac:dyDescent="0.25">
      <c r="D6026" s="20"/>
    </row>
    <row r="6027" spans="4:4" hidden="1" x14ac:dyDescent="0.25">
      <c r="D6027" s="20"/>
    </row>
    <row r="6028" spans="4:4" hidden="1" x14ac:dyDescent="0.25">
      <c r="D6028" s="20"/>
    </row>
    <row r="6029" spans="4:4" hidden="1" x14ac:dyDescent="0.25">
      <c r="D6029" s="20"/>
    </row>
    <row r="6030" spans="4:4" hidden="1" x14ac:dyDescent="0.25">
      <c r="D6030" s="20"/>
    </row>
    <row r="6031" spans="4:4" hidden="1" x14ac:dyDescent="0.25">
      <c r="D6031" s="20"/>
    </row>
    <row r="6032" spans="4:4" hidden="1" x14ac:dyDescent="0.25">
      <c r="D6032" s="20"/>
    </row>
    <row r="6033" spans="4:4" hidden="1" x14ac:dyDescent="0.25">
      <c r="D6033" s="20"/>
    </row>
    <row r="6034" spans="4:4" hidden="1" x14ac:dyDescent="0.25">
      <c r="D6034" s="20"/>
    </row>
    <row r="6035" spans="4:4" hidden="1" x14ac:dyDescent="0.25">
      <c r="D6035" s="20"/>
    </row>
    <row r="6036" spans="4:4" hidden="1" x14ac:dyDescent="0.25">
      <c r="D6036" s="20"/>
    </row>
    <row r="6037" spans="4:4" hidden="1" x14ac:dyDescent="0.25">
      <c r="D6037" s="20"/>
    </row>
    <row r="6038" spans="4:4" hidden="1" x14ac:dyDescent="0.25">
      <c r="D6038" s="20"/>
    </row>
    <row r="6039" spans="4:4" hidden="1" x14ac:dyDescent="0.25">
      <c r="D6039" s="20"/>
    </row>
    <row r="6040" spans="4:4" hidden="1" x14ac:dyDescent="0.25">
      <c r="D6040" s="20"/>
    </row>
    <row r="6041" spans="4:4" hidden="1" x14ac:dyDescent="0.25">
      <c r="D6041" s="20"/>
    </row>
    <row r="6042" spans="4:4" hidden="1" x14ac:dyDescent="0.25">
      <c r="D6042" s="20"/>
    </row>
    <row r="6043" spans="4:4" hidden="1" x14ac:dyDescent="0.25">
      <c r="D6043" s="20"/>
    </row>
    <row r="6044" spans="4:4" hidden="1" x14ac:dyDescent="0.25">
      <c r="D6044" s="20"/>
    </row>
    <row r="6045" spans="4:4" hidden="1" x14ac:dyDescent="0.25">
      <c r="D6045" s="20"/>
    </row>
    <row r="6046" spans="4:4" hidden="1" x14ac:dyDescent="0.25">
      <c r="D6046" s="20"/>
    </row>
    <row r="6047" spans="4:4" hidden="1" x14ac:dyDescent="0.25">
      <c r="D6047" s="20"/>
    </row>
    <row r="6048" spans="4:4" hidden="1" x14ac:dyDescent="0.25">
      <c r="D6048" s="20"/>
    </row>
    <row r="6049" spans="4:4" hidden="1" x14ac:dyDescent="0.25">
      <c r="D6049" s="20"/>
    </row>
    <row r="6050" spans="4:4" hidden="1" x14ac:dyDescent="0.25">
      <c r="D6050" s="20"/>
    </row>
    <row r="6051" spans="4:4" hidden="1" x14ac:dyDescent="0.25">
      <c r="D6051" s="20"/>
    </row>
    <row r="6052" spans="4:4" hidden="1" x14ac:dyDescent="0.25">
      <c r="D6052" s="20"/>
    </row>
    <row r="6053" spans="4:4" hidden="1" x14ac:dyDescent="0.25">
      <c r="D6053" s="20"/>
    </row>
    <row r="6054" spans="4:4" hidden="1" x14ac:dyDescent="0.25">
      <c r="D6054" s="20"/>
    </row>
    <row r="6055" spans="4:4" hidden="1" x14ac:dyDescent="0.25">
      <c r="D6055" s="20"/>
    </row>
    <row r="6056" spans="4:4" hidden="1" x14ac:dyDescent="0.25">
      <c r="D6056" s="20"/>
    </row>
    <row r="6057" spans="4:4" hidden="1" x14ac:dyDescent="0.25">
      <c r="D6057" s="20"/>
    </row>
    <row r="6058" spans="4:4" hidden="1" x14ac:dyDescent="0.25">
      <c r="D6058" s="20"/>
    </row>
    <row r="6059" spans="4:4" hidden="1" x14ac:dyDescent="0.25">
      <c r="D6059" s="20"/>
    </row>
    <row r="6060" spans="4:4" hidden="1" x14ac:dyDescent="0.25">
      <c r="D6060" s="20"/>
    </row>
    <row r="6061" spans="4:4" hidden="1" x14ac:dyDescent="0.25">
      <c r="D6061" s="20"/>
    </row>
    <row r="6062" spans="4:4" hidden="1" x14ac:dyDescent="0.25">
      <c r="D6062" s="20"/>
    </row>
    <row r="6063" spans="4:4" hidden="1" x14ac:dyDescent="0.25">
      <c r="D6063" s="20"/>
    </row>
    <row r="6064" spans="4:4" hidden="1" x14ac:dyDescent="0.25">
      <c r="D6064" s="20"/>
    </row>
    <row r="6065" spans="4:4" hidden="1" x14ac:dyDescent="0.25">
      <c r="D6065" s="20"/>
    </row>
    <row r="6066" spans="4:4" hidden="1" x14ac:dyDescent="0.25">
      <c r="D6066" s="20"/>
    </row>
    <row r="6067" spans="4:4" hidden="1" x14ac:dyDescent="0.25">
      <c r="D6067" s="20"/>
    </row>
    <row r="6068" spans="4:4" hidden="1" x14ac:dyDescent="0.25">
      <c r="D6068" s="20"/>
    </row>
    <row r="6069" spans="4:4" hidden="1" x14ac:dyDescent="0.25">
      <c r="D6069" s="20"/>
    </row>
    <row r="6070" spans="4:4" hidden="1" x14ac:dyDescent="0.25">
      <c r="D6070" s="20"/>
    </row>
    <row r="6071" spans="4:4" hidden="1" x14ac:dyDescent="0.25">
      <c r="D6071" s="20"/>
    </row>
    <row r="6072" spans="4:4" hidden="1" x14ac:dyDescent="0.25">
      <c r="D6072" s="20"/>
    </row>
    <row r="6073" spans="4:4" hidden="1" x14ac:dyDescent="0.25">
      <c r="D6073" s="20"/>
    </row>
    <row r="6074" spans="4:4" hidden="1" x14ac:dyDescent="0.25">
      <c r="D6074" s="20"/>
    </row>
    <row r="6075" spans="4:4" hidden="1" x14ac:dyDescent="0.25">
      <c r="D6075" s="20"/>
    </row>
    <row r="6076" spans="4:4" hidden="1" x14ac:dyDescent="0.25">
      <c r="D6076" s="20"/>
    </row>
    <row r="6077" spans="4:4" hidden="1" x14ac:dyDescent="0.25">
      <c r="D6077" s="20"/>
    </row>
    <row r="6078" spans="4:4" hidden="1" x14ac:dyDescent="0.25">
      <c r="D6078" s="20"/>
    </row>
    <row r="6079" spans="4:4" hidden="1" x14ac:dyDescent="0.25">
      <c r="D6079" s="20"/>
    </row>
    <row r="6080" spans="4:4" hidden="1" x14ac:dyDescent="0.25">
      <c r="D6080" s="20"/>
    </row>
    <row r="6081" spans="4:4" hidden="1" x14ac:dyDescent="0.25">
      <c r="D6081" s="20"/>
    </row>
    <row r="6082" spans="4:4" hidden="1" x14ac:dyDescent="0.25">
      <c r="D6082" s="20"/>
    </row>
    <row r="6083" spans="4:4" hidden="1" x14ac:dyDescent="0.25">
      <c r="D6083" s="20"/>
    </row>
    <row r="6084" spans="4:4" hidden="1" x14ac:dyDescent="0.25">
      <c r="D6084" s="20"/>
    </row>
    <row r="6085" spans="4:4" hidden="1" x14ac:dyDescent="0.25">
      <c r="D6085" s="20"/>
    </row>
    <row r="6086" spans="4:4" hidden="1" x14ac:dyDescent="0.25">
      <c r="D6086" s="20"/>
    </row>
    <row r="6087" spans="4:4" hidden="1" x14ac:dyDescent="0.25">
      <c r="D6087" s="20"/>
    </row>
    <row r="6088" spans="4:4" hidden="1" x14ac:dyDescent="0.25">
      <c r="D6088" s="20"/>
    </row>
    <row r="6089" spans="4:4" hidden="1" x14ac:dyDescent="0.25">
      <c r="D6089" s="20"/>
    </row>
    <row r="6090" spans="4:4" hidden="1" x14ac:dyDescent="0.25">
      <c r="D6090" s="20"/>
    </row>
    <row r="6091" spans="4:4" hidden="1" x14ac:dyDescent="0.25">
      <c r="D6091" s="20"/>
    </row>
    <row r="6092" spans="4:4" hidden="1" x14ac:dyDescent="0.25">
      <c r="D6092" s="20"/>
    </row>
    <row r="6093" spans="4:4" hidden="1" x14ac:dyDescent="0.25">
      <c r="D6093" s="20"/>
    </row>
    <row r="6094" spans="4:4" hidden="1" x14ac:dyDescent="0.25">
      <c r="D6094" s="20"/>
    </row>
    <row r="6095" spans="4:4" hidden="1" x14ac:dyDescent="0.25">
      <c r="D6095" s="20"/>
    </row>
    <row r="6096" spans="4:4" hidden="1" x14ac:dyDescent="0.25">
      <c r="D6096" s="20"/>
    </row>
    <row r="6097" spans="4:4" hidden="1" x14ac:dyDescent="0.25">
      <c r="D6097" s="20"/>
    </row>
    <row r="6098" spans="4:4" hidden="1" x14ac:dyDescent="0.25">
      <c r="D6098" s="20"/>
    </row>
    <row r="6099" spans="4:4" hidden="1" x14ac:dyDescent="0.25">
      <c r="D6099" s="20"/>
    </row>
    <row r="6100" spans="4:4" hidden="1" x14ac:dyDescent="0.25">
      <c r="D6100" s="20"/>
    </row>
    <row r="6101" spans="4:4" hidden="1" x14ac:dyDescent="0.25">
      <c r="D6101" s="20"/>
    </row>
    <row r="6102" spans="4:4" hidden="1" x14ac:dyDescent="0.25">
      <c r="D6102" s="20"/>
    </row>
    <row r="6103" spans="4:4" hidden="1" x14ac:dyDescent="0.25">
      <c r="D6103" s="20"/>
    </row>
    <row r="6104" spans="4:4" hidden="1" x14ac:dyDescent="0.25">
      <c r="D6104" s="20"/>
    </row>
    <row r="6105" spans="4:4" hidden="1" x14ac:dyDescent="0.25">
      <c r="D6105" s="20"/>
    </row>
    <row r="6106" spans="4:4" hidden="1" x14ac:dyDescent="0.25">
      <c r="D6106" s="20"/>
    </row>
    <row r="6107" spans="4:4" hidden="1" x14ac:dyDescent="0.25">
      <c r="D6107" s="20"/>
    </row>
    <row r="6108" spans="4:4" hidden="1" x14ac:dyDescent="0.25">
      <c r="D6108" s="20"/>
    </row>
    <row r="6109" spans="4:4" hidden="1" x14ac:dyDescent="0.25">
      <c r="D6109" s="20"/>
    </row>
    <row r="6110" spans="4:4" hidden="1" x14ac:dyDescent="0.25">
      <c r="D6110" s="20"/>
    </row>
    <row r="6111" spans="4:4" hidden="1" x14ac:dyDescent="0.25">
      <c r="D6111" s="20"/>
    </row>
    <row r="6112" spans="4:4" hidden="1" x14ac:dyDescent="0.25">
      <c r="D6112" s="20"/>
    </row>
    <row r="6113" spans="4:4" hidden="1" x14ac:dyDescent="0.25">
      <c r="D6113" s="20"/>
    </row>
    <row r="6114" spans="4:4" hidden="1" x14ac:dyDescent="0.25">
      <c r="D6114" s="20"/>
    </row>
    <row r="6115" spans="4:4" hidden="1" x14ac:dyDescent="0.25">
      <c r="D6115" s="20"/>
    </row>
    <row r="6116" spans="4:4" hidden="1" x14ac:dyDescent="0.25">
      <c r="D6116" s="20"/>
    </row>
    <row r="6117" spans="4:4" hidden="1" x14ac:dyDescent="0.25">
      <c r="D6117" s="20"/>
    </row>
    <row r="6118" spans="4:4" hidden="1" x14ac:dyDescent="0.25">
      <c r="D6118" s="20"/>
    </row>
    <row r="6119" spans="4:4" hidden="1" x14ac:dyDescent="0.25">
      <c r="D6119" s="20"/>
    </row>
    <row r="6120" spans="4:4" hidden="1" x14ac:dyDescent="0.25">
      <c r="D6120" s="20"/>
    </row>
    <row r="6121" spans="4:4" hidden="1" x14ac:dyDescent="0.25">
      <c r="D6121" s="20"/>
    </row>
    <row r="6122" spans="4:4" hidden="1" x14ac:dyDescent="0.25">
      <c r="D6122" s="20"/>
    </row>
    <row r="6123" spans="4:4" hidden="1" x14ac:dyDescent="0.25">
      <c r="D6123" s="20"/>
    </row>
    <row r="6124" spans="4:4" hidden="1" x14ac:dyDescent="0.25">
      <c r="D6124" s="20"/>
    </row>
    <row r="6125" spans="4:4" hidden="1" x14ac:dyDescent="0.25">
      <c r="D6125" s="20"/>
    </row>
    <row r="6126" spans="4:4" hidden="1" x14ac:dyDescent="0.25">
      <c r="D6126" s="20"/>
    </row>
    <row r="6127" spans="4:4" hidden="1" x14ac:dyDescent="0.25">
      <c r="D6127" s="20"/>
    </row>
    <row r="6128" spans="4:4" hidden="1" x14ac:dyDescent="0.25">
      <c r="D6128" s="20"/>
    </row>
    <row r="6129" spans="4:4" hidden="1" x14ac:dyDescent="0.25">
      <c r="D6129" s="20"/>
    </row>
    <row r="6130" spans="4:4" hidden="1" x14ac:dyDescent="0.25">
      <c r="D6130" s="20"/>
    </row>
    <row r="6131" spans="4:4" hidden="1" x14ac:dyDescent="0.25">
      <c r="D6131" s="20"/>
    </row>
    <row r="6132" spans="4:4" hidden="1" x14ac:dyDescent="0.25">
      <c r="D6132" s="20"/>
    </row>
    <row r="6133" spans="4:4" hidden="1" x14ac:dyDescent="0.25">
      <c r="D6133" s="20"/>
    </row>
    <row r="6134" spans="4:4" hidden="1" x14ac:dyDescent="0.25">
      <c r="D6134" s="20"/>
    </row>
    <row r="6135" spans="4:4" hidden="1" x14ac:dyDescent="0.25">
      <c r="D6135" s="20"/>
    </row>
    <row r="6136" spans="4:4" hidden="1" x14ac:dyDescent="0.25">
      <c r="D6136" s="20"/>
    </row>
    <row r="6137" spans="4:4" hidden="1" x14ac:dyDescent="0.25">
      <c r="D6137" s="20"/>
    </row>
    <row r="6138" spans="4:4" hidden="1" x14ac:dyDescent="0.25">
      <c r="D6138" s="20"/>
    </row>
    <row r="6139" spans="4:4" hidden="1" x14ac:dyDescent="0.25">
      <c r="D6139" s="20"/>
    </row>
    <row r="6140" spans="4:4" hidden="1" x14ac:dyDescent="0.25">
      <c r="D6140" s="20"/>
    </row>
    <row r="6141" spans="4:4" hidden="1" x14ac:dyDescent="0.25">
      <c r="D6141" s="20"/>
    </row>
    <row r="6142" spans="4:4" hidden="1" x14ac:dyDescent="0.25">
      <c r="D6142" s="20"/>
    </row>
    <row r="6143" spans="4:4" hidden="1" x14ac:dyDescent="0.25">
      <c r="D6143" s="20"/>
    </row>
    <row r="6144" spans="4:4" hidden="1" x14ac:dyDescent="0.25">
      <c r="D6144" s="20"/>
    </row>
    <row r="6145" spans="4:4" hidden="1" x14ac:dyDescent="0.25">
      <c r="D6145" s="20"/>
    </row>
    <row r="6146" spans="4:4" hidden="1" x14ac:dyDescent="0.25">
      <c r="D6146" s="20"/>
    </row>
    <row r="6147" spans="4:4" hidden="1" x14ac:dyDescent="0.25">
      <c r="D6147" s="20"/>
    </row>
    <row r="6148" spans="4:4" hidden="1" x14ac:dyDescent="0.25">
      <c r="D6148" s="20"/>
    </row>
    <row r="6149" spans="4:4" hidden="1" x14ac:dyDescent="0.25">
      <c r="D6149" s="20"/>
    </row>
    <row r="6150" spans="4:4" hidden="1" x14ac:dyDescent="0.25">
      <c r="D6150" s="20"/>
    </row>
    <row r="6151" spans="4:4" hidden="1" x14ac:dyDescent="0.25">
      <c r="D6151" s="20"/>
    </row>
    <row r="6152" spans="4:4" hidden="1" x14ac:dyDescent="0.25">
      <c r="D6152" s="20"/>
    </row>
    <row r="6153" spans="4:4" hidden="1" x14ac:dyDescent="0.25">
      <c r="D6153" s="20"/>
    </row>
    <row r="6154" spans="4:4" hidden="1" x14ac:dyDescent="0.25">
      <c r="D6154" s="20"/>
    </row>
    <row r="6155" spans="4:4" hidden="1" x14ac:dyDescent="0.25">
      <c r="D6155" s="20"/>
    </row>
    <row r="6156" spans="4:4" hidden="1" x14ac:dyDescent="0.25">
      <c r="D6156" s="20"/>
    </row>
    <row r="6157" spans="4:4" hidden="1" x14ac:dyDescent="0.25">
      <c r="D6157" s="20"/>
    </row>
    <row r="6158" spans="4:4" hidden="1" x14ac:dyDescent="0.25">
      <c r="D6158" s="20"/>
    </row>
    <row r="6159" spans="4:4" hidden="1" x14ac:dyDescent="0.25">
      <c r="D6159" s="20"/>
    </row>
    <row r="6160" spans="4:4" hidden="1" x14ac:dyDescent="0.25">
      <c r="D6160" s="20"/>
    </row>
    <row r="6161" spans="4:4" hidden="1" x14ac:dyDescent="0.25">
      <c r="D6161" s="20"/>
    </row>
    <row r="6162" spans="4:4" hidden="1" x14ac:dyDescent="0.25">
      <c r="D6162" s="20"/>
    </row>
    <row r="6163" spans="4:4" hidden="1" x14ac:dyDescent="0.25">
      <c r="D6163" s="20"/>
    </row>
    <row r="6164" spans="4:4" hidden="1" x14ac:dyDescent="0.25">
      <c r="D6164" s="20"/>
    </row>
    <row r="6165" spans="4:4" hidden="1" x14ac:dyDescent="0.25">
      <c r="D6165" s="20"/>
    </row>
    <row r="6166" spans="4:4" hidden="1" x14ac:dyDescent="0.25">
      <c r="D6166" s="20"/>
    </row>
    <row r="6167" spans="4:4" hidden="1" x14ac:dyDescent="0.25">
      <c r="D6167" s="20"/>
    </row>
    <row r="6168" spans="4:4" hidden="1" x14ac:dyDescent="0.25">
      <c r="D6168" s="20"/>
    </row>
    <row r="6169" spans="4:4" hidden="1" x14ac:dyDescent="0.25">
      <c r="D6169" s="20"/>
    </row>
    <row r="6170" spans="4:4" hidden="1" x14ac:dyDescent="0.25">
      <c r="D6170" s="20"/>
    </row>
    <row r="6171" spans="4:4" hidden="1" x14ac:dyDescent="0.25">
      <c r="D6171" s="20"/>
    </row>
    <row r="6172" spans="4:4" hidden="1" x14ac:dyDescent="0.25">
      <c r="D6172" s="20"/>
    </row>
    <row r="6173" spans="4:4" hidden="1" x14ac:dyDescent="0.25">
      <c r="D6173" s="20"/>
    </row>
    <row r="6174" spans="4:4" hidden="1" x14ac:dyDescent="0.25">
      <c r="D6174" s="20"/>
    </row>
    <row r="6175" spans="4:4" hidden="1" x14ac:dyDescent="0.25">
      <c r="D6175" s="20"/>
    </row>
    <row r="6176" spans="4:4" hidden="1" x14ac:dyDescent="0.25">
      <c r="D6176" s="20"/>
    </row>
    <row r="6177" spans="4:4" hidden="1" x14ac:dyDescent="0.25">
      <c r="D6177" s="20"/>
    </row>
    <row r="6178" spans="4:4" hidden="1" x14ac:dyDescent="0.25">
      <c r="D6178" s="20"/>
    </row>
    <row r="6179" spans="4:4" hidden="1" x14ac:dyDescent="0.25">
      <c r="D6179" s="20"/>
    </row>
    <row r="6180" spans="4:4" hidden="1" x14ac:dyDescent="0.25">
      <c r="D6180" s="20"/>
    </row>
    <row r="6181" spans="4:4" hidden="1" x14ac:dyDescent="0.25">
      <c r="D6181" s="20"/>
    </row>
    <row r="6182" spans="4:4" hidden="1" x14ac:dyDescent="0.25">
      <c r="D6182" s="20"/>
    </row>
    <row r="6183" spans="4:4" hidden="1" x14ac:dyDescent="0.25">
      <c r="D6183" s="20"/>
    </row>
    <row r="6184" spans="4:4" hidden="1" x14ac:dyDescent="0.25">
      <c r="D6184" s="20"/>
    </row>
    <row r="6185" spans="4:4" hidden="1" x14ac:dyDescent="0.25">
      <c r="D6185" s="20"/>
    </row>
    <row r="6186" spans="4:4" hidden="1" x14ac:dyDescent="0.25">
      <c r="D6186" s="20"/>
    </row>
    <row r="6187" spans="4:4" hidden="1" x14ac:dyDescent="0.25">
      <c r="D6187" s="20"/>
    </row>
    <row r="6188" spans="4:4" hidden="1" x14ac:dyDescent="0.25">
      <c r="D6188" s="20"/>
    </row>
    <row r="6189" spans="4:4" hidden="1" x14ac:dyDescent="0.25">
      <c r="D6189" s="20"/>
    </row>
    <row r="6190" spans="4:4" hidden="1" x14ac:dyDescent="0.25">
      <c r="D6190" s="20"/>
    </row>
    <row r="6191" spans="4:4" hidden="1" x14ac:dyDescent="0.25">
      <c r="D6191" s="20"/>
    </row>
    <row r="6192" spans="4:4" hidden="1" x14ac:dyDescent="0.25">
      <c r="D6192" s="20"/>
    </row>
    <row r="6193" spans="4:4" hidden="1" x14ac:dyDescent="0.25">
      <c r="D6193" s="20"/>
    </row>
    <row r="6194" spans="4:4" hidden="1" x14ac:dyDescent="0.25">
      <c r="D6194" s="20"/>
    </row>
    <row r="6195" spans="4:4" hidden="1" x14ac:dyDescent="0.25">
      <c r="D6195" s="20"/>
    </row>
    <row r="6196" spans="4:4" hidden="1" x14ac:dyDescent="0.25">
      <c r="D6196" s="20"/>
    </row>
    <row r="6197" spans="4:4" hidden="1" x14ac:dyDescent="0.25">
      <c r="D6197" s="20"/>
    </row>
    <row r="6198" spans="4:4" hidden="1" x14ac:dyDescent="0.25">
      <c r="D6198" s="20"/>
    </row>
    <row r="6199" spans="4:4" hidden="1" x14ac:dyDescent="0.25">
      <c r="D6199" s="20"/>
    </row>
    <row r="6200" spans="4:4" hidden="1" x14ac:dyDescent="0.25">
      <c r="D6200" s="20"/>
    </row>
    <row r="6201" spans="4:4" hidden="1" x14ac:dyDescent="0.25">
      <c r="D6201" s="20"/>
    </row>
    <row r="6202" spans="4:4" hidden="1" x14ac:dyDescent="0.25">
      <c r="D6202" s="20"/>
    </row>
    <row r="6203" spans="4:4" hidden="1" x14ac:dyDescent="0.25">
      <c r="D6203" s="20"/>
    </row>
    <row r="6204" spans="4:4" hidden="1" x14ac:dyDescent="0.25">
      <c r="D6204" s="20"/>
    </row>
    <row r="6205" spans="4:4" hidden="1" x14ac:dyDescent="0.25">
      <c r="D6205" s="20"/>
    </row>
    <row r="6206" spans="4:4" hidden="1" x14ac:dyDescent="0.25">
      <c r="D6206" s="20"/>
    </row>
    <row r="6207" spans="4:4" hidden="1" x14ac:dyDescent="0.25">
      <c r="D6207" s="20"/>
    </row>
    <row r="6208" spans="4:4" hidden="1" x14ac:dyDescent="0.25">
      <c r="D6208" s="20"/>
    </row>
    <row r="6209" spans="4:4" hidden="1" x14ac:dyDescent="0.25">
      <c r="D6209" s="20"/>
    </row>
    <row r="6210" spans="4:4" hidden="1" x14ac:dyDescent="0.25">
      <c r="D6210" s="20"/>
    </row>
    <row r="6211" spans="4:4" hidden="1" x14ac:dyDescent="0.25">
      <c r="D6211" s="20"/>
    </row>
    <row r="6212" spans="4:4" hidden="1" x14ac:dyDescent="0.25">
      <c r="D6212" s="20"/>
    </row>
    <row r="6213" spans="4:4" hidden="1" x14ac:dyDescent="0.25">
      <c r="D6213" s="20"/>
    </row>
    <row r="6214" spans="4:4" hidden="1" x14ac:dyDescent="0.25">
      <c r="D6214" s="20"/>
    </row>
    <row r="6215" spans="4:4" hidden="1" x14ac:dyDescent="0.25">
      <c r="D6215" s="20"/>
    </row>
    <row r="6216" spans="4:4" hidden="1" x14ac:dyDescent="0.25">
      <c r="D6216" s="20"/>
    </row>
    <row r="6217" spans="4:4" hidden="1" x14ac:dyDescent="0.25">
      <c r="D6217" s="20"/>
    </row>
    <row r="6218" spans="4:4" hidden="1" x14ac:dyDescent="0.25">
      <c r="D6218" s="20"/>
    </row>
    <row r="6219" spans="4:4" hidden="1" x14ac:dyDescent="0.25">
      <c r="D6219" s="20"/>
    </row>
    <row r="6220" spans="4:4" hidden="1" x14ac:dyDescent="0.25">
      <c r="D6220" s="20"/>
    </row>
    <row r="6221" spans="4:4" hidden="1" x14ac:dyDescent="0.25">
      <c r="D6221" s="20"/>
    </row>
    <row r="6222" spans="4:4" hidden="1" x14ac:dyDescent="0.25">
      <c r="D6222" s="20"/>
    </row>
    <row r="6223" spans="4:4" hidden="1" x14ac:dyDescent="0.25">
      <c r="D6223" s="20"/>
    </row>
    <row r="6224" spans="4:4" hidden="1" x14ac:dyDescent="0.25">
      <c r="D6224" s="20"/>
    </row>
    <row r="6225" spans="4:4" hidden="1" x14ac:dyDescent="0.25">
      <c r="D6225" s="20"/>
    </row>
    <row r="6226" spans="4:4" hidden="1" x14ac:dyDescent="0.25">
      <c r="D6226" s="20"/>
    </row>
    <row r="6227" spans="4:4" hidden="1" x14ac:dyDescent="0.25">
      <c r="D6227" s="20"/>
    </row>
    <row r="6228" spans="4:4" hidden="1" x14ac:dyDescent="0.25">
      <c r="D6228" s="20"/>
    </row>
    <row r="6229" spans="4:4" hidden="1" x14ac:dyDescent="0.25">
      <c r="D6229" s="20"/>
    </row>
    <row r="6230" spans="4:4" hidden="1" x14ac:dyDescent="0.25">
      <c r="D6230" s="20"/>
    </row>
    <row r="6231" spans="4:4" hidden="1" x14ac:dyDescent="0.25">
      <c r="D6231" s="20"/>
    </row>
    <row r="6232" spans="4:4" hidden="1" x14ac:dyDescent="0.25">
      <c r="D6232" s="20"/>
    </row>
    <row r="6233" spans="4:4" hidden="1" x14ac:dyDescent="0.25">
      <c r="D6233" s="20"/>
    </row>
    <row r="6234" spans="4:4" hidden="1" x14ac:dyDescent="0.25">
      <c r="D6234" s="20"/>
    </row>
    <row r="6235" spans="4:4" hidden="1" x14ac:dyDescent="0.25">
      <c r="D6235" s="20"/>
    </row>
    <row r="6236" spans="4:4" hidden="1" x14ac:dyDescent="0.25">
      <c r="D6236" s="20"/>
    </row>
    <row r="6237" spans="4:4" hidden="1" x14ac:dyDescent="0.25">
      <c r="D6237" s="20"/>
    </row>
    <row r="6238" spans="4:4" hidden="1" x14ac:dyDescent="0.25">
      <c r="D6238" s="20"/>
    </row>
    <row r="6239" spans="4:4" hidden="1" x14ac:dyDescent="0.25">
      <c r="D6239" s="20"/>
    </row>
    <row r="6240" spans="4:4" hidden="1" x14ac:dyDescent="0.25">
      <c r="D6240" s="20"/>
    </row>
    <row r="6241" spans="4:4" hidden="1" x14ac:dyDescent="0.25">
      <c r="D6241" s="20"/>
    </row>
    <row r="6242" spans="4:4" hidden="1" x14ac:dyDescent="0.25">
      <c r="D6242" s="20"/>
    </row>
    <row r="6243" spans="4:4" hidden="1" x14ac:dyDescent="0.25">
      <c r="D6243" s="20"/>
    </row>
    <row r="6244" spans="4:4" hidden="1" x14ac:dyDescent="0.25">
      <c r="D6244" s="20"/>
    </row>
    <row r="6245" spans="4:4" hidden="1" x14ac:dyDescent="0.25">
      <c r="D6245" s="20"/>
    </row>
    <row r="6246" spans="4:4" hidden="1" x14ac:dyDescent="0.25">
      <c r="D6246" s="20"/>
    </row>
    <row r="6247" spans="4:4" hidden="1" x14ac:dyDescent="0.25">
      <c r="D6247" s="20"/>
    </row>
    <row r="6248" spans="4:4" hidden="1" x14ac:dyDescent="0.25">
      <c r="D6248" s="20"/>
    </row>
    <row r="6249" spans="4:4" hidden="1" x14ac:dyDescent="0.25">
      <c r="D6249" s="20"/>
    </row>
    <row r="6250" spans="4:4" hidden="1" x14ac:dyDescent="0.25">
      <c r="D6250" s="20"/>
    </row>
    <row r="6251" spans="4:4" hidden="1" x14ac:dyDescent="0.25">
      <c r="D6251" s="20"/>
    </row>
    <row r="6252" spans="4:4" hidden="1" x14ac:dyDescent="0.25">
      <c r="D6252" s="20"/>
    </row>
    <row r="6253" spans="4:4" hidden="1" x14ac:dyDescent="0.25">
      <c r="D6253" s="20"/>
    </row>
    <row r="6254" spans="4:4" hidden="1" x14ac:dyDescent="0.25">
      <c r="D6254" s="20"/>
    </row>
    <row r="6255" spans="4:4" hidden="1" x14ac:dyDescent="0.25">
      <c r="D6255" s="20"/>
    </row>
    <row r="6256" spans="4:4" hidden="1" x14ac:dyDescent="0.25">
      <c r="D6256" s="20"/>
    </row>
    <row r="6257" spans="4:4" hidden="1" x14ac:dyDescent="0.25">
      <c r="D6257" s="20"/>
    </row>
    <row r="6258" spans="4:4" hidden="1" x14ac:dyDescent="0.25">
      <c r="D6258" s="20"/>
    </row>
    <row r="6259" spans="4:4" hidden="1" x14ac:dyDescent="0.25">
      <c r="D6259" s="20"/>
    </row>
    <row r="6260" spans="4:4" hidden="1" x14ac:dyDescent="0.25">
      <c r="D6260" s="20"/>
    </row>
    <row r="6261" spans="4:4" hidden="1" x14ac:dyDescent="0.25">
      <c r="D6261" s="20"/>
    </row>
    <row r="6262" spans="4:4" hidden="1" x14ac:dyDescent="0.25">
      <c r="D6262" s="20"/>
    </row>
    <row r="6263" spans="4:4" hidden="1" x14ac:dyDescent="0.25">
      <c r="D6263" s="20"/>
    </row>
    <row r="6264" spans="4:4" hidden="1" x14ac:dyDescent="0.25">
      <c r="D6264" s="20"/>
    </row>
    <row r="6265" spans="4:4" hidden="1" x14ac:dyDescent="0.25">
      <c r="D6265" s="20"/>
    </row>
    <row r="6266" spans="4:4" hidden="1" x14ac:dyDescent="0.25">
      <c r="D6266" s="20"/>
    </row>
    <row r="6267" spans="4:4" hidden="1" x14ac:dyDescent="0.25">
      <c r="D6267" s="20"/>
    </row>
    <row r="6268" spans="4:4" hidden="1" x14ac:dyDescent="0.25">
      <c r="D6268" s="20"/>
    </row>
    <row r="6269" spans="4:4" hidden="1" x14ac:dyDescent="0.25">
      <c r="D6269" s="20"/>
    </row>
    <row r="6270" spans="4:4" hidden="1" x14ac:dyDescent="0.25">
      <c r="D6270" s="20"/>
    </row>
    <row r="6271" spans="4:4" hidden="1" x14ac:dyDescent="0.25">
      <c r="D6271" s="20"/>
    </row>
    <row r="6272" spans="4:4" hidden="1" x14ac:dyDescent="0.25">
      <c r="D6272" s="20"/>
    </row>
    <row r="6273" spans="4:4" hidden="1" x14ac:dyDescent="0.25">
      <c r="D6273" s="20"/>
    </row>
    <row r="6274" spans="4:4" hidden="1" x14ac:dyDescent="0.25">
      <c r="D6274" s="20"/>
    </row>
    <row r="6275" spans="4:4" hidden="1" x14ac:dyDescent="0.25">
      <c r="D6275" s="20"/>
    </row>
    <row r="6276" spans="4:4" hidden="1" x14ac:dyDescent="0.25">
      <c r="D6276" s="20"/>
    </row>
    <row r="6277" spans="4:4" hidden="1" x14ac:dyDescent="0.25">
      <c r="D6277" s="20"/>
    </row>
    <row r="6278" spans="4:4" hidden="1" x14ac:dyDescent="0.25">
      <c r="D6278" s="20"/>
    </row>
    <row r="6279" spans="4:4" hidden="1" x14ac:dyDescent="0.25">
      <c r="D6279" s="20"/>
    </row>
    <row r="6280" spans="4:4" hidden="1" x14ac:dyDescent="0.25">
      <c r="D6280" s="20"/>
    </row>
    <row r="6281" spans="4:4" hidden="1" x14ac:dyDescent="0.25">
      <c r="D6281" s="20"/>
    </row>
    <row r="6282" spans="4:4" hidden="1" x14ac:dyDescent="0.25">
      <c r="D6282" s="20"/>
    </row>
    <row r="6283" spans="4:4" hidden="1" x14ac:dyDescent="0.25">
      <c r="D6283" s="20"/>
    </row>
    <row r="6284" spans="4:4" hidden="1" x14ac:dyDescent="0.25">
      <c r="D6284" s="20"/>
    </row>
    <row r="6285" spans="4:4" hidden="1" x14ac:dyDescent="0.25">
      <c r="D6285" s="20"/>
    </row>
    <row r="6286" spans="4:4" hidden="1" x14ac:dyDescent="0.25">
      <c r="D6286" s="20"/>
    </row>
    <row r="6287" spans="4:4" hidden="1" x14ac:dyDescent="0.25">
      <c r="D6287" s="20"/>
    </row>
    <row r="6288" spans="4:4" hidden="1" x14ac:dyDescent="0.25">
      <c r="D6288" s="20"/>
    </row>
    <row r="6289" spans="4:4" hidden="1" x14ac:dyDescent="0.25">
      <c r="D6289" s="20"/>
    </row>
    <row r="6290" spans="4:4" hidden="1" x14ac:dyDescent="0.25">
      <c r="D6290" s="20"/>
    </row>
    <row r="6291" spans="4:4" hidden="1" x14ac:dyDescent="0.25">
      <c r="D6291" s="20"/>
    </row>
    <row r="6292" spans="4:4" hidden="1" x14ac:dyDescent="0.25">
      <c r="D6292" s="20"/>
    </row>
    <row r="6293" spans="4:4" hidden="1" x14ac:dyDescent="0.25">
      <c r="D6293" s="20"/>
    </row>
    <row r="6294" spans="4:4" hidden="1" x14ac:dyDescent="0.25">
      <c r="D6294" s="20"/>
    </row>
    <row r="6295" spans="4:4" hidden="1" x14ac:dyDescent="0.25">
      <c r="D6295" s="20"/>
    </row>
    <row r="6296" spans="4:4" hidden="1" x14ac:dyDescent="0.25">
      <c r="D6296" s="20"/>
    </row>
    <row r="6297" spans="4:4" hidden="1" x14ac:dyDescent="0.25">
      <c r="D6297" s="20"/>
    </row>
    <row r="6298" spans="4:4" hidden="1" x14ac:dyDescent="0.25">
      <c r="D6298" s="20"/>
    </row>
    <row r="6299" spans="4:4" hidden="1" x14ac:dyDescent="0.25">
      <c r="D6299" s="20"/>
    </row>
    <row r="6300" spans="4:4" hidden="1" x14ac:dyDescent="0.25">
      <c r="D6300" s="20"/>
    </row>
    <row r="6301" spans="4:4" hidden="1" x14ac:dyDescent="0.25">
      <c r="D6301" s="20"/>
    </row>
    <row r="6302" spans="4:4" hidden="1" x14ac:dyDescent="0.25">
      <c r="D6302" s="20"/>
    </row>
    <row r="6303" spans="4:4" hidden="1" x14ac:dyDescent="0.25">
      <c r="D6303" s="20"/>
    </row>
    <row r="6304" spans="4:4" hidden="1" x14ac:dyDescent="0.25">
      <c r="D6304" s="20"/>
    </row>
    <row r="6305" spans="4:4" hidden="1" x14ac:dyDescent="0.25">
      <c r="D6305" s="20"/>
    </row>
    <row r="6306" spans="4:4" hidden="1" x14ac:dyDescent="0.25">
      <c r="D6306" s="20"/>
    </row>
    <row r="6307" spans="4:4" hidden="1" x14ac:dyDescent="0.25">
      <c r="D6307" s="20"/>
    </row>
    <row r="6308" spans="4:4" hidden="1" x14ac:dyDescent="0.25">
      <c r="D6308" s="20"/>
    </row>
    <row r="6309" spans="4:4" hidden="1" x14ac:dyDescent="0.25">
      <c r="D6309" s="20"/>
    </row>
    <row r="6310" spans="4:4" hidden="1" x14ac:dyDescent="0.25">
      <c r="D6310" s="20"/>
    </row>
    <row r="6311" spans="4:4" hidden="1" x14ac:dyDescent="0.25">
      <c r="D6311" s="20"/>
    </row>
    <row r="6312" spans="4:4" hidden="1" x14ac:dyDescent="0.25">
      <c r="D6312" s="20"/>
    </row>
    <row r="6313" spans="4:4" hidden="1" x14ac:dyDescent="0.25">
      <c r="D6313" s="20"/>
    </row>
    <row r="6314" spans="4:4" hidden="1" x14ac:dyDescent="0.25">
      <c r="D6314" s="20"/>
    </row>
    <row r="6315" spans="4:4" hidden="1" x14ac:dyDescent="0.25">
      <c r="D6315" s="20"/>
    </row>
    <row r="6316" spans="4:4" hidden="1" x14ac:dyDescent="0.25">
      <c r="D6316" s="20"/>
    </row>
    <row r="6317" spans="4:4" hidden="1" x14ac:dyDescent="0.25">
      <c r="D6317" s="20"/>
    </row>
    <row r="6318" spans="4:4" hidden="1" x14ac:dyDescent="0.25">
      <c r="D6318" s="20"/>
    </row>
    <row r="6319" spans="4:4" hidden="1" x14ac:dyDescent="0.25">
      <c r="D6319" s="20"/>
    </row>
    <row r="6320" spans="4:4" hidden="1" x14ac:dyDescent="0.25">
      <c r="D6320" s="20"/>
    </row>
    <row r="6321" spans="4:4" hidden="1" x14ac:dyDescent="0.25">
      <c r="D6321" s="20"/>
    </row>
    <row r="6322" spans="4:4" hidden="1" x14ac:dyDescent="0.25">
      <c r="D6322" s="20"/>
    </row>
    <row r="6323" spans="4:4" hidden="1" x14ac:dyDescent="0.25">
      <c r="D6323" s="20"/>
    </row>
    <row r="6324" spans="4:4" hidden="1" x14ac:dyDescent="0.25">
      <c r="D6324" s="20"/>
    </row>
    <row r="6325" spans="4:4" hidden="1" x14ac:dyDescent="0.25">
      <c r="D6325" s="20"/>
    </row>
    <row r="6326" spans="4:4" hidden="1" x14ac:dyDescent="0.25">
      <c r="D6326" s="20"/>
    </row>
    <row r="6327" spans="4:4" hidden="1" x14ac:dyDescent="0.25">
      <c r="D6327" s="20"/>
    </row>
    <row r="6328" spans="4:4" hidden="1" x14ac:dyDescent="0.25">
      <c r="D6328" s="20"/>
    </row>
    <row r="6329" spans="4:4" hidden="1" x14ac:dyDescent="0.25">
      <c r="D6329" s="20"/>
    </row>
    <row r="6330" spans="4:4" hidden="1" x14ac:dyDescent="0.25">
      <c r="D6330" s="20"/>
    </row>
    <row r="6331" spans="4:4" hidden="1" x14ac:dyDescent="0.25">
      <c r="D6331" s="20"/>
    </row>
    <row r="6332" spans="4:4" hidden="1" x14ac:dyDescent="0.25">
      <c r="D6332" s="20"/>
    </row>
    <row r="6333" spans="4:4" hidden="1" x14ac:dyDescent="0.25">
      <c r="D6333" s="20"/>
    </row>
    <row r="6334" spans="4:4" hidden="1" x14ac:dyDescent="0.25">
      <c r="D6334" s="20"/>
    </row>
    <row r="6335" spans="4:4" hidden="1" x14ac:dyDescent="0.25">
      <c r="D6335" s="20"/>
    </row>
    <row r="6336" spans="4:4" hidden="1" x14ac:dyDescent="0.25">
      <c r="D6336" s="20"/>
    </row>
    <row r="6337" spans="4:4" hidden="1" x14ac:dyDescent="0.25">
      <c r="D6337" s="20"/>
    </row>
    <row r="6338" spans="4:4" hidden="1" x14ac:dyDescent="0.25">
      <c r="D6338" s="20"/>
    </row>
    <row r="6339" spans="4:4" hidden="1" x14ac:dyDescent="0.25">
      <c r="D6339" s="20"/>
    </row>
    <row r="6340" spans="4:4" hidden="1" x14ac:dyDescent="0.25">
      <c r="D6340" s="20"/>
    </row>
    <row r="6341" spans="4:4" hidden="1" x14ac:dyDescent="0.25">
      <c r="D6341" s="20"/>
    </row>
    <row r="6342" spans="4:4" hidden="1" x14ac:dyDescent="0.25">
      <c r="D6342" s="20"/>
    </row>
    <row r="6343" spans="4:4" hidden="1" x14ac:dyDescent="0.25">
      <c r="D6343" s="20"/>
    </row>
    <row r="6344" spans="4:4" hidden="1" x14ac:dyDescent="0.25">
      <c r="D6344" s="20"/>
    </row>
    <row r="6345" spans="4:4" hidden="1" x14ac:dyDescent="0.25">
      <c r="D6345" s="20"/>
    </row>
    <row r="6346" spans="4:4" hidden="1" x14ac:dyDescent="0.25">
      <c r="D6346" s="20"/>
    </row>
    <row r="6347" spans="4:4" hidden="1" x14ac:dyDescent="0.25">
      <c r="D6347" s="20"/>
    </row>
    <row r="6348" spans="4:4" hidden="1" x14ac:dyDescent="0.25">
      <c r="D6348" s="20"/>
    </row>
    <row r="6349" spans="4:4" hidden="1" x14ac:dyDescent="0.25">
      <c r="D6349" s="20"/>
    </row>
    <row r="6350" spans="4:4" hidden="1" x14ac:dyDescent="0.25">
      <c r="D6350" s="20"/>
    </row>
    <row r="6351" spans="4:4" hidden="1" x14ac:dyDescent="0.25">
      <c r="D6351" s="20"/>
    </row>
    <row r="6352" spans="4:4" hidden="1" x14ac:dyDescent="0.25">
      <c r="D6352" s="20"/>
    </row>
    <row r="6353" spans="4:4" hidden="1" x14ac:dyDescent="0.25">
      <c r="D6353" s="20"/>
    </row>
    <row r="6354" spans="4:4" hidden="1" x14ac:dyDescent="0.25">
      <c r="D6354" s="20"/>
    </row>
    <row r="6355" spans="4:4" hidden="1" x14ac:dyDescent="0.25">
      <c r="D6355" s="20"/>
    </row>
    <row r="6356" spans="4:4" hidden="1" x14ac:dyDescent="0.25">
      <c r="D6356" s="20"/>
    </row>
    <row r="6357" spans="4:4" hidden="1" x14ac:dyDescent="0.25">
      <c r="D6357" s="20"/>
    </row>
    <row r="6358" spans="4:4" hidden="1" x14ac:dyDescent="0.25">
      <c r="D6358" s="20"/>
    </row>
    <row r="6359" spans="4:4" hidden="1" x14ac:dyDescent="0.25">
      <c r="D6359" s="20"/>
    </row>
    <row r="6360" spans="4:4" hidden="1" x14ac:dyDescent="0.25">
      <c r="D6360" s="20"/>
    </row>
    <row r="6361" spans="4:4" hidden="1" x14ac:dyDescent="0.25">
      <c r="D6361" s="20"/>
    </row>
    <row r="6362" spans="4:4" hidden="1" x14ac:dyDescent="0.25">
      <c r="D6362" s="20"/>
    </row>
    <row r="6363" spans="4:4" hidden="1" x14ac:dyDescent="0.25">
      <c r="D6363" s="20"/>
    </row>
    <row r="6364" spans="4:4" hidden="1" x14ac:dyDescent="0.25">
      <c r="D6364" s="20"/>
    </row>
    <row r="6365" spans="4:4" hidden="1" x14ac:dyDescent="0.25">
      <c r="D6365" s="20"/>
    </row>
    <row r="6366" spans="4:4" hidden="1" x14ac:dyDescent="0.25">
      <c r="D6366" s="20"/>
    </row>
    <row r="6367" spans="4:4" hidden="1" x14ac:dyDescent="0.25">
      <c r="D6367" s="20"/>
    </row>
    <row r="6368" spans="4:4" hidden="1" x14ac:dyDescent="0.25">
      <c r="D6368" s="20"/>
    </row>
    <row r="6369" spans="4:4" hidden="1" x14ac:dyDescent="0.25">
      <c r="D6369" s="20"/>
    </row>
    <row r="6370" spans="4:4" hidden="1" x14ac:dyDescent="0.25">
      <c r="D6370" s="20"/>
    </row>
    <row r="6371" spans="4:4" hidden="1" x14ac:dyDescent="0.25">
      <c r="D6371" s="20"/>
    </row>
    <row r="6372" spans="4:4" hidden="1" x14ac:dyDescent="0.25">
      <c r="D6372" s="20"/>
    </row>
    <row r="6373" spans="4:4" hidden="1" x14ac:dyDescent="0.25">
      <c r="D6373" s="20"/>
    </row>
    <row r="6374" spans="4:4" hidden="1" x14ac:dyDescent="0.25">
      <c r="D6374" s="20"/>
    </row>
    <row r="6375" spans="4:4" hidden="1" x14ac:dyDescent="0.25">
      <c r="D6375" s="20"/>
    </row>
    <row r="6376" spans="4:4" hidden="1" x14ac:dyDescent="0.25">
      <c r="D6376" s="20"/>
    </row>
    <row r="6377" spans="4:4" hidden="1" x14ac:dyDescent="0.25">
      <c r="D6377" s="20"/>
    </row>
    <row r="6378" spans="4:4" hidden="1" x14ac:dyDescent="0.25">
      <c r="D6378" s="20"/>
    </row>
    <row r="6379" spans="4:4" hidden="1" x14ac:dyDescent="0.25">
      <c r="D6379" s="20"/>
    </row>
    <row r="6380" spans="4:4" hidden="1" x14ac:dyDescent="0.25">
      <c r="D6380" s="20"/>
    </row>
    <row r="6381" spans="4:4" hidden="1" x14ac:dyDescent="0.25">
      <c r="D6381" s="20"/>
    </row>
    <row r="6382" spans="4:4" hidden="1" x14ac:dyDescent="0.25">
      <c r="D6382" s="20"/>
    </row>
    <row r="6383" spans="4:4" hidden="1" x14ac:dyDescent="0.25">
      <c r="D6383" s="20"/>
    </row>
    <row r="6384" spans="4:4" hidden="1" x14ac:dyDescent="0.25">
      <c r="D6384" s="20"/>
    </row>
    <row r="6385" spans="4:4" hidden="1" x14ac:dyDescent="0.25">
      <c r="D6385" s="20"/>
    </row>
    <row r="6386" spans="4:4" hidden="1" x14ac:dyDescent="0.25">
      <c r="D6386" s="20"/>
    </row>
    <row r="6387" spans="4:4" hidden="1" x14ac:dyDescent="0.25">
      <c r="D6387" s="20"/>
    </row>
    <row r="6388" spans="4:4" hidden="1" x14ac:dyDescent="0.25">
      <c r="D6388" s="20"/>
    </row>
    <row r="6389" spans="4:4" hidden="1" x14ac:dyDescent="0.25">
      <c r="D6389" s="20"/>
    </row>
    <row r="6390" spans="4:4" hidden="1" x14ac:dyDescent="0.25">
      <c r="D6390" s="20"/>
    </row>
    <row r="6391" spans="4:4" hidden="1" x14ac:dyDescent="0.25">
      <c r="D6391" s="20"/>
    </row>
    <row r="6392" spans="4:4" hidden="1" x14ac:dyDescent="0.25">
      <c r="D6392" s="20"/>
    </row>
    <row r="6393" spans="4:4" hidden="1" x14ac:dyDescent="0.25">
      <c r="D6393" s="20"/>
    </row>
    <row r="6394" spans="4:4" hidden="1" x14ac:dyDescent="0.25">
      <c r="D6394" s="20"/>
    </row>
    <row r="6395" spans="4:4" hidden="1" x14ac:dyDescent="0.25">
      <c r="D6395" s="20"/>
    </row>
    <row r="6396" spans="4:4" hidden="1" x14ac:dyDescent="0.25">
      <c r="D6396" s="20"/>
    </row>
    <row r="6397" spans="4:4" hidden="1" x14ac:dyDescent="0.25">
      <c r="D6397" s="20"/>
    </row>
    <row r="6398" spans="4:4" hidden="1" x14ac:dyDescent="0.25">
      <c r="D6398" s="20"/>
    </row>
    <row r="6399" spans="4:4" hidden="1" x14ac:dyDescent="0.25">
      <c r="D6399" s="20"/>
    </row>
    <row r="6400" spans="4:4" hidden="1" x14ac:dyDescent="0.25">
      <c r="D6400" s="20"/>
    </row>
    <row r="6401" spans="4:4" hidden="1" x14ac:dyDescent="0.25">
      <c r="D6401" s="20"/>
    </row>
    <row r="6402" spans="4:4" hidden="1" x14ac:dyDescent="0.25">
      <c r="D6402" s="20"/>
    </row>
    <row r="6403" spans="4:4" hidden="1" x14ac:dyDescent="0.25">
      <c r="D6403" s="20"/>
    </row>
    <row r="6404" spans="4:4" hidden="1" x14ac:dyDescent="0.25">
      <c r="D6404" s="20"/>
    </row>
    <row r="6405" spans="4:4" hidden="1" x14ac:dyDescent="0.25">
      <c r="D6405" s="20"/>
    </row>
    <row r="6406" spans="4:4" hidden="1" x14ac:dyDescent="0.25">
      <c r="D6406" s="20"/>
    </row>
    <row r="6407" spans="4:4" hidden="1" x14ac:dyDescent="0.25">
      <c r="D6407" s="20"/>
    </row>
    <row r="6408" spans="4:4" hidden="1" x14ac:dyDescent="0.25">
      <c r="D6408" s="20"/>
    </row>
    <row r="6409" spans="4:4" hidden="1" x14ac:dyDescent="0.25">
      <c r="D6409" s="20"/>
    </row>
    <row r="6410" spans="4:4" hidden="1" x14ac:dyDescent="0.25">
      <c r="D6410" s="20"/>
    </row>
    <row r="6411" spans="4:4" hidden="1" x14ac:dyDescent="0.25">
      <c r="D6411" s="20"/>
    </row>
    <row r="6412" spans="4:4" hidden="1" x14ac:dyDescent="0.25">
      <c r="D6412" s="20"/>
    </row>
    <row r="6413" spans="4:4" hidden="1" x14ac:dyDescent="0.25">
      <c r="D6413" s="20"/>
    </row>
    <row r="6414" spans="4:4" hidden="1" x14ac:dyDescent="0.25">
      <c r="D6414" s="20"/>
    </row>
    <row r="6415" spans="4:4" hidden="1" x14ac:dyDescent="0.25">
      <c r="D6415" s="20"/>
    </row>
    <row r="6416" spans="4:4" hidden="1" x14ac:dyDescent="0.25">
      <c r="D6416" s="20"/>
    </row>
    <row r="6417" spans="4:4" hidden="1" x14ac:dyDescent="0.25">
      <c r="D6417" s="20"/>
    </row>
    <row r="6418" spans="4:4" hidden="1" x14ac:dyDescent="0.25">
      <c r="D6418" s="20"/>
    </row>
    <row r="6419" spans="4:4" hidden="1" x14ac:dyDescent="0.25">
      <c r="D6419" s="20"/>
    </row>
    <row r="6420" spans="4:4" hidden="1" x14ac:dyDescent="0.25">
      <c r="D6420" s="20"/>
    </row>
    <row r="6421" spans="4:4" hidden="1" x14ac:dyDescent="0.25">
      <c r="D6421" s="20"/>
    </row>
    <row r="6422" spans="4:4" hidden="1" x14ac:dyDescent="0.25">
      <c r="D6422" s="20"/>
    </row>
    <row r="6423" spans="4:4" hidden="1" x14ac:dyDescent="0.25">
      <c r="D6423" s="20"/>
    </row>
    <row r="6424" spans="4:4" hidden="1" x14ac:dyDescent="0.25">
      <c r="D6424" s="20"/>
    </row>
    <row r="6425" spans="4:4" hidden="1" x14ac:dyDescent="0.25">
      <c r="D6425" s="20"/>
    </row>
    <row r="6426" spans="4:4" hidden="1" x14ac:dyDescent="0.25">
      <c r="D6426" s="20"/>
    </row>
    <row r="6427" spans="4:4" hidden="1" x14ac:dyDescent="0.25">
      <c r="D6427" s="20"/>
    </row>
    <row r="6428" spans="4:4" hidden="1" x14ac:dyDescent="0.25">
      <c r="D6428" s="20"/>
    </row>
    <row r="6429" spans="4:4" hidden="1" x14ac:dyDescent="0.25">
      <c r="D6429" s="20"/>
    </row>
    <row r="6430" spans="4:4" hidden="1" x14ac:dyDescent="0.25">
      <c r="D6430" s="20"/>
    </row>
    <row r="6431" spans="4:4" hidden="1" x14ac:dyDescent="0.25">
      <c r="D6431" s="20"/>
    </row>
    <row r="6432" spans="4:4" hidden="1" x14ac:dyDescent="0.25">
      <c r="D6432" s="20"/>
    </row>
    <row r="6433" spans="4:4" hidden="1" x14ac:dyDescent="0.25">
      <c r="D6433" s="20"/>
    </row>
    <row r="6434" spans="4:4" hidden="1" x14ac:dyDescent="0.25">
      <c r="D6434" s="20"/>
    </row>
    <row r="6435" spans="4:4" hidden="1" x14ac:dyDescent="0.25">
      <c r="D6435" s="20"/>
    </row>
    <row r="6436" spans="4:4" hidden="1" x14ac:dyDescent="0.25">
      <c r="D6436" s="20"/>
    </row>
    <row r="6437" spans="4:4" hidden="1" x14ac:dyDescent="0.25">
      <c r="D6437" s="20"/>
    </row>
    <row r="6438" spans="4:4" hidden="1" x14ac:dyDescent="0.25">
      <c r="D6438" s="20"/>
    </row>
    <row r="6439" spans="4:4" hidden="1" x14ac:dyDescent="0.25">
      <c r="D6439" s="20"/>
    </row>
    <row r="6440" spans="4:4" hidden="1" x14ac:dyDescent="0.25">
      <c r="D6440" s="20"/>
    </row>
    <row r="6441" spans="4:4" hidden="1" x14ac:dyDescent="0.25">
      <c r="D6441" s="20"/>
    </row>
    <row r="6442" spans="4:4" hidden="1" x14ac:dyDescent="0.25">
      <c r="D6442" s="20"/>
    </row>
    <row r="6443" spans="4:4" hidden="1" x14ac:dyDescent="0.25">
      <c r="D6443" s="20"/>
    </row>
    <row r="6444" spans="4:4" hidden="1" x14ac:dyDescent="0.25">
      <c r="D6444" s="20"/>
    </row>
    <row r="6445" spans="4:4" hidden="1" x14ac:dyDescent="0.25">
      <c r="D6445" s="20"/>
    </row>
    <row r="6446" spans="4:4" hidden="1" x14ac:dyDescent="0.25">
      <c r="D6446" s="20"/>
    </row>
    <row r="6447" spans="4:4" hidden="1" x14ac:dyDescent="0.25">
      <c r="D6447" s="20"/>
    </row>
    <row r="6448" spans="4:4" hidden="1" x14ac:dyDescent="0.25">
      <c r="D6448" s="20"/>
    </row>
    <row r="6449" spans="4:4" hidden="1" x14ac:dyDescent="0.25">
      <c r="D6449" s="20"/>
    </row>
    <row r="6450" spans="4:4" hidden="1" x14ac:dyDescent="0.25">
      <c r="D6450" s="20"/>
    </row>
    <row r="6451" spans="4:4" hidden="1" x14ac:dyDescent="0.25">
      <c r="D6451" s="20"/>
    </row>
    <row r="6452" spans="4:4" hidden="1" x14ac:dyDescent="0.25">
      <c r="D6452" s="20"/>
    </row>
    <row r="6453" spans="4:4" hidden="1" x14ac:dyDescent="0.25">
      <c r="D6453" s="20"/>
    </row>
    <row r="6454" spans="4:4" hidden="1" x14ac:dyDescent="0.25">
      <c r="D6454" s="20"/>
    </row>
    <row r="6455" spans="4:4" hidden="1" x14ac:dyDescent="0.25">
      <c r="D6455" s="20"/>
    </row>
    <row r="6456" spans="4:4" hidden="1" x14ac:dyDescent="0.25">
      <c r="D6456" s="20"/>
    </row>
    <row r="6457" spans="4:4" hidden="1" x14ac:dyDescent="0.25">
      <c r="D6457" s="20"/>
    </row>
    <row r="6458" spans="4:4" hidden="1" x14ac:dyDescent="0.25">
      <c r="D6458" s="20"/>
    </row>
    <row r="6459" spans="4:4" hidden="1" x14ac:dyDescent="0.25">
      <c r="D6459" s="20"/>
    </row>
    <row r="6460" spans="4:4" hidden="1" x14ac:dyDescent="0.25">
      <c r="D6460" s="20"/>
    </row>
    <row r="6461" spans="4:4" hidden="1" x14ac:dyDescent="0.25">
      <c r="D6461" s="20"/>
    </row>
    <row r="6462" spans="4:4" hidden="1" x14ac:dyDescent="0.25">
      <c r="D6462" s="20"/>
    </row>
    <row r="6463" spans="4:4" hidden="1" x14ac:dyDescent="0.25">
      <c r="D6463" s="20"/>
    </row>
    <row r="6464" spans="4:4" hidden="1" x14ac:dyDescent="0.25">
      <c r="D6464" s="20"/>
    </row>
    <row r="6465" spans="4:4" hidden="1" x14ac:dyDescent="0.25">
      <c r="D6465" s="20"/>
    </row>
    <row r="6466" spans="4:4" hidden="1" x14ac:dyDescent="0.25">
      <c r="D6466" s="20"/>
    </row>
    <row r="6467" spans="4:4" hidden="1" x14ac:dyDescent="0.25">
      <c r="D6467" s="20"/>
    </row>
    <row r="6468" spans="4:4" hidden="1" x14ac:dyDescent="0.25">
      <c r="D6468" s="20"/>
    </row>
    <row r="6469" spans="4:4" hidden="1" x14ac:dyDescent="0.25">
      <c r="D6469" s="20"/>
    </row>
    <row r="6470" spans="4:4" hidden="1" x14ac:dyDescent="0.25">
      <c r="D6470" s="20"/>
    </row>
    <row r="6471" spans="4:4" hidden="1" x14ac:dyDescent="0.25">
      <c r="D6471" s="20"/>
    </row>
    <row r="6472" spans="4:4" hidden="1" x14ac:dyDescent="0.25">
      <c r="D6472" s="20"/>
    </row>
    <row r="6473" spans="4:4" hidden="1" x14ac:dyDescent="0.25">
      <c r="D6473" s="20"/>
    </row>
    <row r="6474" spans="4:4" hidden="1" x14ac:dyDescent="0.25">
      <c r="D6474" s="20"/>
    </row>
    <row r="6475" spans="4:4" hidden="1" x14ac:dyDescent="0.25">
      <c r="D6475" s="20"/>
    </row>
    <row r="6476" spans="4:4" hidden="1" x14ac:dyDescent="0.25">
      <c r="D6476" s="20"/>
    </row>
    <row r="6477" spans="4:4" hidden="1" x14ac:dyDescent="0.25">
      <c r="D6477" s="20"/>
    </row>
    <row r="6478" spans="4:4" hidden="1" x14ac:dyDescent="0.25">
      <c r="D6478" s="20"/>
    </row>
    <row r="6479" spans="4:4" hidden="1" x14ac:dyDescent="0.25">
      <c r="D6479" s="20"/>
    </row>
    <row r="6480" spans="4:4" hidden="1" x14ac:dyDescent="0.25">
      <c r="D6480" s="20"/>
    </row>
    <row r="6481" spans="4:4" hidden="1" x14ac:dyDescent="0.25">
      <c r="D6481" s="20"/>
    </row>
    <row r="6482" spans="4:4" hidden="1" x14ac:dyDescent="0.25">
      <c r="D6482" s="20"/>
    </row>
    <row r="6483" spans="4:4" hidden="1" x14ac:dyDescent="0.25">
      <c r="D6483" s="20"/>
    </row>
    <row r="6484" spans="4:4" hidden="1" x14ac:dyDescent="0.25">
      <c r="D6484" s="20"/>
    </row>
    <row r="6485" spans="4:4" hidden="1" x14ac:dyDescent="0.25">
      <c r="D6485" s="20"/>
    </row>
    <row r="6486" spans="4:4" hidden="1" x14ac:dyDescent="0.25">
      <c r="D6486" s="20"/>
    </row>
    <row r="6487" spans="4:4" hidden="1" x14ac:dyDescent="0.25">
      <c r="D6487" s="20"/>
    </row>
    <row r="6488" spans="4:4" hidden="1" x14ac:dyDescent="0.25">
      <c r="D6488" s="20"/>
    </row>
    <row r="6489" spans="4:4" hidden="1" x14ac:dyDescent="0.25">
      <c r="D6489" s="20"/>
    </row>
    <row r="6490" spans="4:4" hidden="1" x14ac:dyDescent="0.25">
      <c r="D6490" s="20"/>
    </row>
    <row r="6491" spans="4:4" hidden="1" x14ac:dyDescent="0.25">
      <c r="D6491" s="20"/>
    </row>
    <row r="6492" spans="4:4" hidden="1" x14ac:dyDescent="0.25">
      <c r="D6492" s="20"/>
    </row>
    <row r="6493" spans="4:4" hidden="1" x14ac:dyDescent="0.25">
      <c r="D6493" s="20"/>
    </row>
    <row r="6494" spans="4:4" hidden="1" x14ac:dyDescent="0.25">
      <c r="D6494" s="20"/>
    </row>
    <row r="6495" spans="4:4" hidden="1" x14ac:dyDescent="0.25">
      <c r="D6495" s="20"/>
    </row>
    <row r="6496" spans="4:4" hidden="1" x14ac:dyDescent="0.25">
      <c r="D6496" s="20"/>
    </row>
    <row r="6497" spans="4:4" hidden="1" x14ac:dyDescent="0.25">
      <c r="D6497" s="20"/>
    </row>
    <row r="6498" spans="4:4" hidden="1" x14ac:dyDescent="0.25">
      <c r="D6498" s="20"/>
    </row>
    <row r="6499" spans="4:4" hidden="1" x14ac:dyDescent="0.25">
      <c r="D6499" s="20"/>
    </row>
    <row r="6500" spans="4:4" hidden="1" x14ac:dyDescent="0.25">
      <c r="D6500" s="20"/>
    </row>
    <row r="6501" spans="4:4" hidden="1" x14ac:dyDescent="0.25">
      <c r="D6501" s="20"/>
    </row>
    <row r="6502" spans="4:4" hidden="1" x14ac:dyDescent="0.25">
      <c r="D6502" s="20"/>
    </row>
    <row r="6503" spans="4:4" hidden="1" x14ac:dyDescent="0.25">
      <c r="D6503" s="20"/>
    </row>
    <row r="6504" spans="4:4" hidden="1" x14ac:dyDescent="0.25">
      <c r="D6504" s="20"/>
    </row>
    <row r="6505" spans="4:4" hidden="1" x14ac:dyDescent="0.25">
      <c r="D6505" s="20"/>
    </row>
    <row r="6506" spans="4:4" hidden="1" x14ac:dyDescent="0.25">
      <c r="D6506" s="20"/>
    </row>
    <row r="6507" spans="4:4" hidden="1" x14ac:dyDescent="0.25">
      <c r="D6507" s="20"/>
    </row>
    <row r="6508" spans="4:4" hidden="1" x14ac:dyDescent="0.25">
      <c r="D6508" s="20"/>
    </row>
    <row r="6509" spans="4:4" hidden="1" x14ac:dyDescent="0.25">
      <c r="D6509" s="20"/>
    </row>
    <row r="6510" spans="4:4" hidden="1" x14ac:dyDescent="0.25">
      <c r="D6510" s="20"/>
    </row>
    <row r="6511" spans="4:4" hidden="1" x14ac:dyDescent="0.25">
      <c r="D6511" s="20"/>
    </row>
    <row r="6512" spans="4:4" hidden="1" x14ac:dyDescent="0.25">
      <c r="D6512" s="20"/>
    </row>
    <row r="6513" spans="4:4" hidden="1" x14ac:dyDescent="0.25">
      <c r="D6513" s="20"/>
    </row>
    <row r="6514" spans="4:4" hidden="1" x14ac:dyDescent="0.25">
      <c r="D6514" s="20"/>
    </row>
    <row r="6515" spans="4:4" hidden="1" x14ac:dyDescent="0.25">
      <c r="D6515" s="20"/>
    </row>
    <row r="6516" spans="4:4" hidden="1" x14ac:dyDescent="0.25">
      <c r="D6516" s="20"/>
    </row>
    <row r="6517" spans="4:4" hidden="1" x14ac:dyDescent="0.25">
      <c r="D6517" s="20"/>
    </row>
    <row r="6518" spans="4:4" hidden="1" x14ac:dyDescent="0.25">
      <c r="D6518" s="20"/>
    </row>
    <row r="6519" spans="4:4" hidden="1" x14ac:dyDescent="0.25">
      <c r="D6519" s="20"/>
    </row>
    <row r="6520" spans="4:4" hidden="1" x14ac:dyDescent="0.25">
      <c r="D6520" s="20"/>
    </row>
    <row r="6521" spans="4:4" hidden="1" x14ac:dyDescent="0.25">
      <c r="D6521" s="20"/>
    </row>
    <row r="6522" spans="4:4" hidden="1" x14ac:dyDescent="0.25">
      <c r="D6522" s="20"/>
    </row>
    <row r="6523" spans="4:4" hidden="1" x14ac:dyDescent="0.25">
      <c r="D6523" s="20"/>
    </row>
    <row r="6524" spans="4:4" hidden="1" x14ac:dyDescent="0.25">
      <c r="D6524" s="20"/>
    </row>
    <row r="6525" spans="4:4" hidden="1" x14ac:dyDescent="0.25">
      <c r="D6525" s="20"/>
    </row>
    <row r="6526" spans="4:4" hidden="1" x14ac:dyDescent="0.25">
      <c r="D6526" s="20"/>
    </row>
    <row r="6527" spans="4:4" hidden="1" x14ac:dyDescent="0.25">
      <c r="D6527" s="20"/>
    </row>
    <row r="6528" spans="4:4" hidden="1" x14ac:dyDescent="0.25">
      <c r="D6528" s="20"/>
    </row>
    <row r="6529" spans="4:4" hidden="1" x14ac:dyDescent="0.25">
      <c r="D6529" s="20"/>
    </row>
    <row r="6530" spans="4:4" hidden="1" x14ac:dyDescent="0.25">
      <c r="D6530" s="20"/>
    </row>
    <row r="6531" spans="4:4" hidden="1" x14ac:dyDescent="0.25">
      <c r="D6531" s="20"/>
    </row>
    <row r="6532" spans="4:4" hidden="1" x14ac:dyDescent="0.25">
      <c r="D6532" s="20"/>
    </row>
    <row r="6533" spans="4:4" hidden="1" x14ac:dyDescent="0.25">
      <c r="D6533" s="20"/>
    </row>
    <row r="6534" spans="4:4" hidden="1" x14ac:dyDescent="0.25">
      <c r="D6534" s="20"/>
    </row>
    <row r="6535" spans="4:4" hidden="1" x14ac:dyDescent="0.25">
      <c r="D6535" s="20"/>
    </row>
    <row r="6536" spans="4:4" hidden="1" x14ac:dyDescent="0.25">
      <c r="D6536" s="20"/>
    </row>
    <row r="6537" spans="4:4" hidden="1" x14ac:dyDescent="0.25">
      <c r="D6537" s="20"/>
    </row>
    <row r="6538" spans="4:4" hidden="1" x14ac:dyDescent="0.25">
      <c r="D6538" s="20"/>
    </row>
    <row r="6539" spans="4:4" hidden="1" x14ac:dyDescent="0.25">
      <c r="D6539" s="20"/>
    </row>
    <row r="6540" spans="4:4" hidden="1" x14ac:dyDescent="0.25">
      <c r="D6540" s="20"/>
    </row>
    <row r="6541" spans="4:4" hidden="1" x14ac:dyDescent="0.25">
      <c r="D6541" s="20"/>
    </row>
    <row r="6542" spans="4:4" hidden="1" x14ac:dyDescent="0.25">
      <c r="D6542" s="20"/>
    </row>
    <row r="6543" spans="4:4" hidden="1" x14ac:dyDescent="0.25">
      <c r="D6543" s="20"/>
    </row>
    <row r="6544" spans="4:4" hidden="1" x14ac:dyDescent="0.25">
      <c r="D6544" s="20"/>
    </row>
    <row r="6545" spans="4:4" hidden="1" x14ac:dyDescent="0.25">
      <c r="D6545" s="20"/>
    </row>
    <row r="6546" spans="4:4" hidden="1" x14ac:dyDescent="0.25">
      <c r="D6546" s="20"/>
    </row>
    <row r="6547" spans="4:4" hidden="1" x14ac:dyDescent="0.25">
      <c r="D6547" s="20"/>
    </row>
    <row r="6548" spans="4:4" hidden="1" x14ac:dyDescent="0.25">
      <c r="D6548" s="20"/>
    </row>
    <row r="6549" spans="4:4" hidden="1" x14ac:dyDescent="0.25">
      <c r="D6549" s="20"/>
    </row>
    <row r="6550" spans="4:4" hidden="1" x14ac:dyDescent="0.25">
      <c r="D6550" s="20"/>
    </row>
    <row r="6551" spans="4:4" hidden="1" x14ac:dyDescent="0.25">
      <c r="D6551" s="20"/>
    </row>
    <row r="6552" spans="4:4" hidden="1" x14ac:dyDescent="0.25">
      <c r="D6552" s="20"/>
    </row>
    <row r="6553" spans="4:4" hidden="1" x14ac:dyDescent="0.25">
      <c r="D6553" s="20"/>
    </row>
    <row r="6554" spans="4:4" hidden="1" x14ac:dyDescent="0.25">
      <c r="D6554" s="20"/>
    </row>
    <row r="6555" spans="4:4" hidden="1" x14ac:dyDescent="0.25">
      <c r="D6555" s="20"/>
    </row>
    <row r="6556" spans="4:4" hidden="1" x14ac:dyDescent="0.25">
      <c r="D6556" s="20"/>
    </row>
    <row r="6557" spans="4:4" hidden="1" x14ac:dyDescent="0.25">
      <c r="D6557" s="20"/>
    </row>
    <row r="6558" spans="4:4" hidden="1" x14ac:dyDescent="0.25">
      <c r="D6558" s="20"/>
    </row>
    <row r="6559" spans="4:4" hidden="1" x14ac:dyDescent="0.25">
      <c r="D6559" s="20"/>
    </row>
    <row r="6560" spans="4:4" hidden="1" x14ac:dyDescent="0.25">
      <c r="D6560" s="20"/>
    </row>
    <row r="6561" spans="4:4" hidden="1" x14ac:dyDescent="0.25">
      <c r="D6561" s="20"/>
    </row>
    <row r="6562" spans="4:4" hidden="1" x14ac:dyDescent="0.25">
      <c r="D6562" s="20"/>
    </row>
    <row r="6563" spans="4:4" hidden="1" x14ac:dyDescent="0.25">
      <c r="D6563" s="20"/>
    </row>
    <row r="6564" spans="4:4" hidden="1" x14ac:dyDescent="0.25">
      <c r="D6564" s="20"/>
    </row>
    <row r="6565" spans="4:4" hidden="1" x14ac:dyDescent="0.25">
      <c r="D6565" s="20"/>
    </row>
    <row r="6566" spans="4:4" hidden="1" x14ac:dyDescent="0.25">
      <c r="D6566" s="20"/>
    </row>
    <row r="6567" spans="4:4" hidden="1" x14ac:dyDescent="0.25">
      <c r="D6567" s="20"/>
    </row>
    <row r="6568" spans="4:4" hidden="1" x14ac:dyDescent="0.25">
      <c r="D6568" s="20"/>
    </row>
    <row r="6569" spans="4:4" hidden="1" x14ac:dyDescent="0.25">
      <c r="D6569" s="20"/>
    </row>
    <row r="6570" spans="4:4" hidden="1" x14ac:dyDescent="0.25">
      <c r="D6570" s="20"/>
    </row>
    <row r="6571" spans="4:4" hidden="1" x14ac:dyDescent="0.25">
      <c r="D6571" s="20"/>
    </row>
    <row r="6572" spans="4:4" hidden="1" x14ac:dyDescent="0.25">
      <c r="D6572" s="20"/>
    </row>
    <row r="6573" spans="4:4" hidden="1" x14ac:dyDescent="0.25">
      <c r="D6573" s="20"/>
    </row>
    <row r="6574" spans="4:4" hidden="1" x14ac:dyDescent="0.25">
      <c r="D6574" s="20"/>
    </row>
    <row r="6575" spans="4:4" hidden="1" x14ac:dyDescent="0.25">
      <c r="D6575" s="20"/>
    </row>
    <row r="6576" spans="4:4" hidden="1" x14ac:dyDescent="0.25">
      <c r="D6576" s="20"/>
    </row>
    <row r="6577" spans="4:4" hidden="1" x14ac:dyDescent="0.25">
      <c r="D6577" s="20"/>
    </row>
    <row r="6578" spans="4:4" hidden="1" x14ac:dyDescent="0.25">
      <c r="D6578" s="20"/>
    </row>
    <row r="6579" spans="4:4" hidden="1" x14ac:dyDescent="0.25">
      <c r="D6579" s="20"/>
    </row>
    <row r="6580" spans="4:4" hidden="1" x14ac:dyDescent="0.25">
      <c r="D6580" s="20"/>
    </row>
    <row r="6581" spans="4:4" hidden="1" x14ac:dyDescent="0.25">
      <c r="D6581" s="20"/>
    </row>
    <row r="6582" spans="4:4" hidden="1" x14ac:dyDescent="0.25">
      <c r="D6582" s="20"/>
    </row>
    <row r="6583" spans="4:4" hidden="1" x14ac:dyDescent="0.25">
      <c r="D6583" s="20"/>
    </row>
    <row r="6584" spans="4:4" hidden="1" x14ac:dyDescent="0.25">
      <c r="D6584" s="20"/>
    </row>
    <row r="6585" spans="4:4" hidden="1" x14ac:dyDescent="0.25">
      <c r="D6585" s="20"/>
    </row>
    <row r="6586" spans="4:4" hidden="1" x14ac:dyDescent="0.25">
      <c r="D6586" s="20"/>
    </row>
    <row r="6587" spans="4:4" hidden="1" x14ac:dyDescent="0.25">
      <c r="D6587" s="20"/>
    </row>
    <row r="6588" spans="4:4" hidden="1" x14ac:dyDescent="0.25">
      <c r="D6588" s="20"/>
    </row>
    <row r="6589" spans="4:4" hidden="1" x14ac:dyDescent="0.25">
      <c r="D6589" s="20"/>
    </row>
    <row r="6590" spans="4:4" hidden="1" x14ac:dyDescent="0.25">
      <c r="D6590" s="20"/>
    </row>
    <row r="6591" spans="4:4" hidden="1" x14ac:dyDescent="0.25">
      <c r="D6591" s="20"/>
    </row>
    <row r="6592" spans="4:4" hidden="1" x14ac:dyDescent="0.25">
      <c r="D6592" s="20"/>
    </row>
    <row r="6593" spans="4:4" hidden="1" x14ac:dyDescent="0.25">
      <c r="D6593" s="20"/>
    </row>
    <row r="6594" spans="4:4" hidden="1" x14ac:dyDescent="0.25">
      <c r="D6594" s="20"/>
    </row>
    <row r="6595" spans="4:4" hidden="1" x14ac:dyDescent="0.25">
      <c r="D6595" s="20"/>
    </row>
    <row r="6596" spans="4:4" hidden="1" x14ac:dyDescent="0.25">
      <c r="D6596" s="20"/>
    </row>
    <row r="6597" spans="4:4" hidden="1" x14ac:dyDescent="0.25">
      <c r="D6597" s="20"/>
    </row>
    <row r="6598" spans="4:4" hidden="1" x14ac:dyDescent="0.25">
      <c r="D6598" s="20"/>
    </row>
    <row r="6599" spans="4:4" hidden="1" x14ac:dyDescent="0.25">
      <c r="D6599" s="20"/>
    </row>
    <row r="6600" spans="4:4" hidden="1" x14ac:dyDescent="0.25">
      <c r="D6600" s="20"/>
    </row>
    <row r="6601" spans="4:4" hidden="1" x14ac:dyDescent="0.25">
      <c r="D6601" s="20"/>
    </row>
    <row r="6602" spans="4:4" hidden="1" x14ac:dyDescent="0.25">
      <c r="D6602" s="20"/>
    </row>
    <row r="6603" spans="4:4" hidden="1" x14ac:dyDescent="0.25">
      <c r="D6603" s="20"/>
    </row>
    <row r="6604" spans="4:4" hidden="1" x14ac:dyDescent="0.25">
      <c r="D6604" s="20"/>
    </row>
    <row r="6605" spans="4:4" hidden="1" x14ac:dyDescent="0.25">
      <c r="D6605" s="20"/>
    </row>
    <row r="6606" spans="4:4" hidden="1" x14ac:dyDescent="0.25">
      <c r="D6606" s="20"/>
    </row>
    <row r="6607" spans="4:4" hidden="1" x14ac:dyDescent="0.25">
      <c r="D6607" s="20"/>
    </row>
    <row r="6608" spans="4:4" hidden="1" x14ac:dyDescent="0.25">
      <c r="D6608" s="20"/>
    </row>
    <row r="6609" spans="4:4" hidden="1" x14ac:dyDescent="0.25">
      <c r="D6609" s="20"/>
    </row>
    <row r="6610" spans="4:4" hidden="1" x14ac:dyDescent="0.25">
      <c r="D6610" s="20"/>
    </row>
    <row r="6611" spans="4:4" hidden="1" x14ac:dyDescent="0.25">
      <c r="D6611" s="20"/>
    </row>
    <row r="6612" spans="4:4" hidden="1" x14ac:dyDescent="0.25">
      <c r="D6612" s="20"/>
    </row>
    <row r="6613" spans="4:4" hidden="1" x14ac:dyDescent="0.25">
      <c r="D6613" s="20"/>
    </row>
    <row r="6614" spans="4:4" hidden="1" x14ac:dyDescent="0.25">
      <c r="D6614" s="20"/>
    </row>
    <row r="6615" spans="4:4" hidden="1" x14ac:dyDescent="0.25">
      <c r="D6615" s="20"/>
    </row>
    <row r="6616" spans="4:4" hidden="1" x14ac:dyDescent="0.25">
      <c r="D6616" s="20"/>
    </row>
    <row r="6617" spans="4:4" hidden="1" x14ac:dyDescent="0.25">
      <c r="D6617" s="20"/>
    </row>
    <row r="6618" spans="4:4" hidden="1" x14ac:dyDescent="0.25">
      <c r="D6618" s="20"/>
    </row>
    <row r="6619" spans="4:4" hidden="1" x14ac:dyDescent="0.25">
      <c r="D6619" s="20"/>
    </row>
    <row r="6620" spans="4:4" hidden="1" x14ac:dyDescent="0.25">
      <c r="D6620" s="20"/>
    </row>
    <row r="6621" spans="4:4" hidden="1" x14ac:dyDescent="0.25">
      <c r="D6621" s="20"/>
    </row>
    <row r="6622" spans="4:4" hidden="1" x14ac:dyDescent="0.25">
      <c r="D6622" s="20"/>
    </row>
    <row r="6623" spans="4:4" hidden="1" x14ac:dyDescent="0.25">
      <c r="D6623" s="20"/>
    </row>
    <row r="6624" spans="4:4" hidden="1" x14ac:dyDescent="0.25">
      <c r="D6624" s="20"/>
    </row>
    <row r="6625" spans="4:4" hidden="1" x14ac:dyDescent="0.25">
      <c r="D6625" s="20"/>
    </row>
    <row r="6626" spans="4:4" hidden="1" x14ac:dyDescent="0.25">
      <c r="D6626" s="20"/>
    </row>
    <row r="6627" spans="4:4" hidden="1" x14ac:dyDescent="0.25">
      <c r="D6627" s="20"/>
    </row>
    <row r="6628" spans="4:4" hidden="1" x14ac:dyDescent="0.25">
      <c r="D6628" s="20"/>
    </row>
    <row r="6629" spans="4:4" hidden="1" x14ac:dyDescent="0.25">
      <c r="D6629" s="20"/>
    </row>
    <row r="6630" spans="4:4" hidden="1" x14ac:dyDescent="0.25">
      <c r="D6630" s="20"/>
    </row>
    <row r="6631" spans="4:4" hidden="1" x14ac:dyDescent="0.25">
      <c r="D6631" s="20"/>
    </row>
    <row r="6632" spans="4:4" hidden="1" x14ac:dyDescent="0.25">
      <c r="D6632" s="20"/>
    </row>
    <row r="6633" spans="4:4" hidden="1" x14ac:dyDescent="0.25">
      <c r="D6633" s="20"/>
    </row>
    <row r="6634" spans="4:4" hidden="1" x14ac:dyDescent="0.25">
      <c r="D6634" s="20"/>
    </row>
    <row r="6635" spans="4:4" hidden="1" x14ac:dyDescent="0.25">
      <c r="D6635" s="20"/>
    </row>
    <row r="6636" spans="4:4" hidden="1" x14ac:dyDescent="0.25">
      <c r="D6636" s="20"/>
    </row>
    <row r="6637" spans="4:4" hidden="1" x14ac:dyDescent="0.25">
      <c r="D6637" s="20"/>
    </row>
    <row r="6638" spans="4:4" hidden="1" x14ac:dyDescent="0.25">
      <c r="D6638" s="20"/>
    </row>
    <row r="6639" spans="4:4" hidden="1" x14ac:dyDescent="0.25">
      <c r="D6639" s="20"/>
    </row>
    <row r="6640" spans="4:4" hidden="1" x14ac:dyDescent="0.25">
      <c r="D6640" s="20"/>
    </row>
    <row r="6641" spans="4:4" hidden="1" x14ac:dyDescent="0.25">
      <c r="D6641" s="20"/>
    </row>
    <row r="6642" spans="4:4" hidden="1" x14ac:dyDescent="0.25">
      <c r="D6642" s="20"/>
    </row>
    <row r="6643" spans="4:4" hidden="1" x14ac:dyDescent="0.25">
      <c r="D6643" s="20"/>
    </row>
    <row r="6644" spans="4:4" hidden="1" x14ac:dyDescent="0.25">
      <c r="D6644" s="20"/>
    </row>
    <row r="6645" spans="4:4" hidden="1" x14ac:dyDescent="0.25">
      <c r="D6645" s="20"/>
    </row>
    <row r="6646" spans="4:4" hidden="1" x14ac:dyDescent="0.25">
      <c r="D6646" s="20"/>
    </row>
    <row r="6647" spans="4:4" hidden="1" x14ac:dyDescent="0.25">
      <c r="D6647" s="20"/>
    </row>
    <row r="6648" spans="4:4" hidden="1" x14ac:dyDescent="0.25">
      <c r="D6648" s="20"/>
    </row>
    <row r="6649" spans="4:4" hidden="1" x14ac:dyDescent="0.25">
      <c r="D6649" s="20"/>
    </row>
    <row r="6650" spans="4:4" hidden="1" x14ac:dyDescent="0.25">
      <c r="D6650" s="20"/>
    </row>
    <row r="6651" spans="4:4" hidden="1" x14ac:dyDescent="0.25">
      <c r="D6651" s="20"/>
    </row>
    <row r="6652" spans="4:4" hidden="1" x14ac:dyDescent="0.25">
      <c r="D6652" s="20"/>
    </row>
    <row r="6653" spans="4:4" hidden="1" x14ac:dyDescent="0.25">
      <c r="D6653" s="20"/>
    </row>
    <row r="6654" spans="4:4" hidden="1" x14ac:dyDescent="0.25">
      <c r="D6654" s="20"/>
    </row>
    <row r="6655" spans="4:4" hidden="1" x14ac:dyDescent="0.25">
      <c r="D6655" s="20"/>
    </row>
    <row r="6656" spans="4:4" hidden="1" x14ac:dyDescent="0.25">
      <c r="D6656" s="20"/>
    </row>
    <row r="6657" spans="4:4" hidden="1" x14ac:dyDescent="0.25">
      <c r="D6657" s="20"/>
    </row>
    <row r="6658" spans="4:4" hidden="1" x14ac:dyDescent="0.25">
      <c r="D6658" s="20"/>
    </row>
    <row r="6659" spans="4:4" hidden="1" x14ac:dyDescent="0.25">
      <c r="D6659" s="20"/>
    </row>
    <row r="6660" spans="4:4" hidden="1" x14ac:dyDescent="0.25">
      <c r="D6660" s="20"/>
    </row>
    <row r="6661" spans="4:4" hidden="1" x14ac:dyDescent="0.25">
      <c r="D6661" s="20"/>
    </row>
    <row r="6662" spans="4:4" hidden="1" x14ac:dyDescent="0.25">
      <c r="D6662" s="20"/>
    </row>
    <row r="6663" spans="4:4" hidden="1" x14ac:dyDescent="0.25">
      <c r="D6663" s="20"/>
    </row>
    <row r="6664" spans="4:4" hidden="1" x14ac:dyDescent="0.25">
      <c r="D6664" s="20"/>
    </row>
    <row r="6665" spans="4:4" hidden="1" x14ac:dyDescent="0.25">
      <c r="D6665" s="20"/>
    </row>
    <row r="6666" spans="4:4" hidden="1" x14ac:dyDescent="0.25">
      <c r="D6666" s="20"/>
    </row>
    <row r="6667" spans="4:4" hidden="1" x14ac:dyDescent="0.25">
      <c r="D6667" s="20"/>
    </row>
    <row r="6668" spans="4:4" hidden="1" x14ac:dyDescent="0.25">
      <c r="D6668" s="20"/>
    </row>
    <row r="6669" spans="4:4" hidden="1" x14ac:dyDescent="0.25">
      <c r="D6669" s="20"/>
    </row>
    <row r="6670" spans="4:4" hidden="1" x14ac:dyDescent="0.25">
      <c r="D6670" s="20"/>
    </row>
    <row r="6671" spans="4:4" hidden="1" x14ac:dyDescent="0.25">
      <c r="D6671" s="20"/>
    </row>
    <row r="6672" spans="4:4" hidden="1" x14ac:dyDescent="0.25">
      <c r="D6672" s="20"/>
    </row>
    <row r="6673" spans="4:4" hidden="1" x14ac:dyDescent="0.25">
      <c r="D6673" s="20"/>
    </row>
    <row r="6674" spans="4:4" hidden="1" x14ac:dyDescent="0.25">
      <c r="D6674" s="20"/>
    </row>
    <row r="6675" spans="4:4" hidden="1" x14ac:dyDescent="0.25">
      <c r="D6675" s="20"/>
    </row>
    <row r="6676" spans="4:4" hidden="1" x14ac:dyDescent="0.25">
      <c r="D6676" s="20"/>
    </row>
    <row r="6677" spans="4:4" hidden="1" x14ac:dyDescent="0.25">
      <c r="D6677" s="20"/>
    </row>
    <row r="6678" spans="4:4" hidden="1" x14ac:dyDescent="0.25">
      <c r="D6678" s="20"/>
    </row>
    <row r="6679" spans="4:4" hidden="1" x14ac:dyDescent="0.25">
      <c r="D6679" s="20"/>
    </row>
    <row r="6680" spans="4:4" hidden="1" x14ac:dyDescent="0.25">
      <c r="D6680" s="20"/>
    </row>
    <row r="6681" spans="4:4" hidden="1" x14ac:dyDescent="0.25">
      <c r="D6681" s="20"/>
    </row>
    <row r="6682" spans="4:4" hidden="1" x14ac:dyDescent="0.25">
      <c r="D6682" s="20"/>
    </row>
    <row r="6683" spans="4:4" hidden="1" x14ac:dyDescent="0.25">
      <c r="D6683" s="20"/>
    </row>
    <row r="6684" spans="4:4" hidden="1" x14ac:dyDescent="0.25">
      <c r="D6684" s="20"/>
    </row>
    <row r="6685" spans="4:4" hidden="1" x14ac:dyDescent="0.25">
      <c r="D6685" s="20"/>
    </row>
    <row r="6686" spans="4:4" hidden="1" x14ac:dyDescent="0.25">
      <c r="D6686" s="20"/>
    </row>
    <row r="6687" spans="4:4" hidden="1" x14ac:dyDescent="0.25">
      <c r="D6687" s="20"/>
    </row>
    <row r="6688" spans="4:4" hidden="1" x14ac:dyDescent="0.25">
      <c r="D6688" s="20"/>
    </row>
    <row r="6689" spans="4:4" hidden="1" x14ac:dyDescent="0.25">
      <c r="D6689" s="20"/>
    </row>
    <row r="6690" spans="4:4" hidden="1" x14ac:dyDescent="0.25">
      <c r="D6690" s="20"/>
    </row>
    <row r="6691" spans="4:4" hidden="1" x14ac:dyDescent="0.25">
      <c r="D6691" s="20"/>
    </row>
    <row r="6692" spans="4:4" hidden="1" x14ac:dyDescent="0.25">
      <c r="D6692" s="20"/>
    </row>
    <row r="6693" spans="4:4" hidden="1" x14ac:dyDescent="0.25">
      <c r="D6693" s="20"/>
    </row>
    <row r="6694" spans="4:4" hidden="1" x14ac:dyDescent="0.25">
      <c r="D6694" s="20"/>
    </row>
    <row r="6695" spans="4:4" hidden="1" x14ac:dyDescent="0.25">
      <c r="D6695" s="20"/>
    </row>
    <row r="6696" spans="4:4" hidden="1" x14ac:dyDescent="0.25">
      <c r="D6696" s="20"/>
    </row>
    <row r="6697" spans="4:4" hidden="1" x14ac:dyDescent="0.25">
      <c r="D6697" s="20"/>
    </row>
    <row r="6698" spans="4:4" hidden="1" x14ac:dyDescent="0.25">
      <c r="D6698" s="20"/>
    </row>
    <row r="6699" spans="4:4" hidden="1" x14ac:dyDescent="0.25">
      <c r="D6699" s="20"/>
    </row>
    <row r="6700" spans="4:4" hidden="1" x14ac:dyDescent="0.25">
      <c r="D6700" s="20"/>
    </row>
    <row r="6701" spans="4:4" hidden="1" x14ac:dyDescent="0.25">
      <c r="D6701" s="20"/>
    </row>
    <row r="6702" spans="4:4" hidden="1" x14ac:dyDescent="0.25">
      <c r="D6702" s="20"/>
    </row>
    <row r="6703" spans="4:4" hidden="1" x14ac:dyDescent="0.25">
      <c r="D6703" s="20"/>
    </row>
    <row r="6704" spans="4:4" hidden="1" x14ac:dyDescent="0.25">
      <c r="D6704" s="20"/>
    </row>
    <row r="6705" spans="4:4" hidden="1" x14ac:dyDescent="0.25">
      <c r="D6705" s="20"/>
    </row>
    <row r="6706" spans="4:4" hidden="1" x14ac:dyDescent="0.25">
      <c r="D6706" s="20"/>
    </row>
    <row r="6707" spans="4:4" hidden="1" x14ac:dyDescent="0.25">
      <c r="D6707" s="20"/>
    </row>
    <row r="6708" spans="4:4" hidden="1" x14ac:dyDescent="0.25">
      <c r="D6708" s="20"/>
    </row>
    <row r="6709" spans="4:4" hidden="1" x14ac:dyDescent="0.25">
      <c r="D6709" s="20"/>
    </row>
    <row r="6710" spans="4:4" hidden="1" x14ac:dyDescent="0.25">
      <c r="D6710" s="20"/>
    </row>
    <row r="6711" spans="4:4" hidden="1" x14ac:dyDescent="0.25">
      <c r="D6711" s="20"/>
    </row>
    <row r="6712" spans="4:4" hidden="1" x14ac:dyDescent="0.25">
      <c r="D6712" s="20"/>
    </row>
    <row r="6713" spans="4:4" hidden="1" x14ac:dyDescent="0.25">
      <c r="D6713" s="20"/>
    </row>
    <row r="6714" spans="4:4" hidden="1" x14ac:dyDescent="0.25">
      <c r="D6714" s="20"/>
    </row>
    <row r="6715" spans="4:4" hidden="1" x14ac:dyDescent="0.25">
      <c r="D6715" s="20"/>
    </row>
    <row r="6716" spans="4:4" hidden="1" x14ac:dyDescent="0.25">
      <c r="D6716" s="20"/>
    </row>
    <row r="6717" spans="4:4" hidden="1" x14ac:dyDescent="0.25">
      <c r="D6717" s="20"/>
    </row>
    <row r="6718" spans="4:4" hidden="1" x14ac:dyDescent="0.25">
      <c r="D6718" s="20"/>
    </row>
    <row r="6719" spans="4:4" hidden="1" x14ac:dyDescent="0.25">
      <c r="D6719" s="20"/>
    </row>
    <row r="6720" spans="4:4" hidden="1" x14ac:dyDescent="0.25">
      <c r="D6720" s="20"/>
    </row>
    <row r="6721" spans="4:4" hidden="1" x14ac:dyDescent="0.25">
      <c r="D6721" s="20"/>
    </row>
    <row r="6722" spans="4:4" hidden="1" x14ac:dyDescent="0.25">
      <c r="D6722" s="20"/>
    </row>
    <row r="6723" spans="4:4" hidden="1" x14ac:dyDescent="0.25">
      <c r="D6723" s="20"/>
    </row>
    <row r="6724" spans="4:4" hidden="1" x14ac:dyDescent="0.25">
      <c r="D6724" s="20"/>
    </row>
    <row r="6725" spans="4:4" hidden="1" x14ac:dyDescent="0.25">
      <c r="D6725" s="20"/>
    </row>
    <row r="6726" spans="4:4" hidden="1" x14ac:dyDescent="0.25">
      <c r="D6726" s="20"/>
    </row>
    <row r="6727" spans="4:4" hidden="1" x14ac:dyDescent="0.25">
      <c r="D6727" s="20"/>
    </row>
    <row r="6728" spans="4:4" hidden="1" x14ac:dyDescent="0.25">
      <c r="D6728" s="20"/>
    </row>
    <row r="6729" spans="4:4" hidden="1" x14ac:dyDescent="0.25">
      <c r="D6729" s="20"/>
    </row>
    <row r="6730" spans="4:4" hidden="1" x14ac:dyDescent="0.25">
      <c r="D6730" s="20"/>
    </row>
    <row r="6731" spans="4:4" hidden="1" x14ac:dyDescent="0.25">
      <c r="D6731" s="20"/>
    </row>
    <row r="6732" spans="4:4" hidden="1" x14ac:dyDescent="0.25">
      <c r="D6732" s="20"/>
    </row>
    <row r="6733" spans="4:4" hidden="1" x14ac:dyDescent="0.25">
      <c r="D6733" s="20"/>
    </row>
    <row r="6734" spans="4:4" hidden="1" x14ac:dyDescent="0.25">
      <c r="D6734" s="20"/>
    </row>
    <row r="6735" spans="4:4" hidden="1" x14ac:dyDescent="0.25">
      <c r="D6735" s="20"/>
    </row>
    <row r="6736" spans="4:4" hidden="1" x14ac:dyDescent="0.25">
      <c r="D6736" s="20"/>
    </row>
    <row r="6737" spans="4:4" hidden="1" x14ac:dyDescent="0.25">
      <c r="D6737" s="20"/>
    </row>
    <row r="6738" spans="4:4" hidden="1" x14ac:dyDescent="0.25">
      <c r="D6738" s="20"/>
    </row>
    <row r="6739" spans="4:4" hidden="1" x14ac:dyDescent="0.25">
      <c r="D6739" s="20"/>
    </row>
    <row r="6740" spans="4:4" hidden="1" x14ac:dyDescent="0.25">
      <c r="D6740" s="20"/>
    </row>
    <row r="6741" spans="4:4" hidden="1" x14ac:dyDescent="0.25">
      <c r="D6741" s="20"/>
    </row>
    <row r="6742" spans="4:4" hidden="1" x14ac:dyDescent="0.25">
      <c r="D6742" s="20"/>
    </row>
    <row r="6743" spans="4:4" hidden="1" x14ac:dyDescent="0.25">
      <c r="D6743" s="20"/>
    </row>
    <row r="6744" spans="4:4" hidden="1" x14ac:dyDescent="0.25">
      <c r="D6744" s="20"/>
    </row>
    <row r="6745" spans="4:4" hidden="1" x14ac:dyDescent="0.25">
      <c r="D6745" s="20"/>
    </row>
    <row r="6746" spans="4:4" hidden="1" x14ac:dyDescent="0.25">
      <c r="D6746" s="20"/>
    </row>
    <row r="6747" spans="4:4" hidden="1" x14ac:dyDescent="0.25">
      <c r="D6747" s="20"/>
    </row>
    <row r="6748" spans="4:4" hidden="1" x14ac:dyDescent="0.25">
      <c r="D6748" s="20"/>
    </row>
    <row r="6749" spans="4:4" hidden="1" x14ac:dyDescent="0.25">
      <c r="D6749" s="20"/>
    </row>
    <row r="6750" spans="4:4" hidden="1" x14ac:dyDescent="0.25">
      <c r="D6750" s="20"/>
    </row>
    <row r="6751" spans="4:4" hidden="1" x14ac:dyDescent="0.25">
      <c r="D6751" s="20"/>
    </row>
    <row r="6752" spans="4:4" hidden="1" x14ac:dyDescent="0.25">
      <c r="D6752" s="20"/>
    </row>
    <row r="6753" spans="4:4" hidden="1" x14ac:dyDescent="0.25">
      <c r="D6753" s="20"/>
    </row>
    <row r="6754" spans="4:4" hidden="1" x14ac:dyDescent="0.25">
      <c r="D6754" s="20"/>
    </row>
    <row r="6755" spans="4:4" hidden="1" x14ac:dyDescent="0.25">
      <c r="D6755" s="20"/>
    </row>
    <row r="6756" spans="4:4" hidden="1" x14ac:dyDescent="0.25">
      <c r="D6756" s="20"/>
    </row>
    <row r="6757" spans="4:4" hidden="1" x14ac:dyDescent="0.25">
      <c r="D6757" s="20"/>
    </row>
    <row r="6758" spans="4:4" hidden="1" x14ac:dyDescent="0.25">
      <c r="D6758" s="20"/>
    </row>
    <row r="6759" spans="4:4" hidden="1" x14ac:dyDescent="0.25">
      <c r="D6759" s="20"/>
    </row>
    <row r="6760" spans="4:4" hidden="1" x14ac:dyDescent="0.25">
      <c r="D6760" s="20"/>
    </row>
    <row r="6761" spans="4:4" hidden="1" x14ac:dyDescent="0.25">
      <c r="D6761" s="20"/>
    </row>
    <row r="6762" spans="4:4" hidden="1" x14ac:dyDescent="0.25">
      <c r="D6762" s="20"/>
    </row>
    <row r="6763" spans="4:4" hidden="1" x14ac:dyDescent="0.25">
      <c r="D6763" s="20"/>
    </row>
    <row r="6764" spans="4:4" hidden="1" x14ac:dyDescent="0.25">
      <c r="D6764" s="20"/>
    </row>
    <row r="6765" spans="4:4" hidden="1" x14ac:dyDescent="0.25">
      <c r="D6765" s="20"/>
    </row>
    <row r="6766" spans="4:4" hidden="1" x14ac:dyDescent="0.25">
      <c r="D6766" s="20"/>
    </row>
    <row r="6767" spans="4:4" hidden="1" x14ac:dyDescent="0.25">
      <c r="D6767" s="20"/>
    </row>
    <row r="6768" spans="4:4" hidden="1" x14ac:dyDescent="0.25">
      <c r="D6768" s="20"/>
    </row>
    <row r="6769" spans="4:4" hidden="1" x14ac:dyDescent="0.25">
      <c r="D6769" s="20"/>
    </row>
    <row r="6770" spans="4:4" hidden="1" x14ac:dyDescent="0.25">
      <c r="D6770" s="20"/>
    </row>
    <row r="6771" spans="4:4" hidden="1" x14ac:dyDescent="0.25">
      <c r="D6771" s="20"/>
    </row>
    <row r="6772" spans="4:4" hidden="1" x14ac:dyDescent="0.25">
      <c r="D6772" s="20"/>
    </row>
    <row r="6773" spans="4:4" hidden="1" x14ac:dyDescent="0.25">
      <c r="D6773" s="20"/>
    </row>
    <row r="6774" spans="4:4" hidden="1" x14ac:dyDescent="0.25">
      <c r="D6774" s="20"/>
    </row>
    <row r="6775" spans="4:4" hidden="1" x14ac:dyDescent="0.25">
      <c r="D6775" s="20"/>
    </row>
    <row r="6776" spans="4:4" hidden="1" x14ac:dyDescent="0.25">
      <c r="D6776" s="20"/>
    </row>
    <row r="6777" spans="4:4" hidden="1" x14ac:dyDescent="0.25">
      <c r="D6777" s="20"/>
    </row>
    <row r="6778" spans="4:4" hidden="1" x14ac:dyDescent="0.25">
      <c r="D6778" s="20"/>
    </row>
    <row r="6779" spans="4:4" hidden="1" x14ac:dyDescent="0.25">
      <c r="D6779" s="20"/>
    </row>
    <row r="6780" spans="4:4" hidden="1" x14ac:dyDescent="0.25">
      <c r="D6780" s="20"/>
    </row>
    <row r="6781" spans="4:4" hidden="1" x14ac:dyDescent="0.25">
      <c r="D6781" s="20"/>
    </row>
    <row r="6782" spans="4:4" hidden="1" x14ac:dyDescent="0.25">
      <c r="D6782" s="20"/>
    </row>
    <row r="6783" spans="4:4" hidden="1" x14ac:dyDescent="0.25">
      <c r="D6783" s="20"/>
    </row>
    <row r="6784" spans="4:4" hidden="1" x14ac:dyDescent="0.25">
      <c r="D6784" s="20"/>
    </row>
    <row r="6785" spans="4:4" hidden="1" x14ac:dyDescent="0.25">
      <c r="D6785" s="20"/>
    </row>
    <row r="6786" spans="4:4" hidden="1" x14ac:dyDescent="0.25">
      <c r="D6786" s="20"/>
    </row>
    <row r="6787" spans="4:4" hidden="1" x14ac:dyDescent="0.25">
      <c r="D6787" s="20"/>
    </row>
    <row r="6788" spans="4:4" hidden="1" x14ac:dyDescent="0.25">
      <c r="D6788" s="20"/>
    </row>
    <row r="6789" spans="4:4" hidden="1" x14ac:dyDescent="0.25">
      <c r="D6789" s="20"/>
    </row>
    <row r="6790" spans="4:4" hidden="1" x14ac:dyDescent="0.25">
      <c r="D6790" s="20"/>
    </row>
    <row r="6791" spans="4:4" hidden="1" x14ac:dyDescent="0.25">
      <c r="D6791" s="20"/>
    </row>
    <row r="6792" spans="4:4" hidden="1" x14ac:dyDescent="0.25">
      <c r="D6792" s="20"/>
    </row>
    <row r="6793" spans="4:4" hidden="1" x14ac:dyDescent="0.25">
      <c r="D6793" s="20"/>
    </row>
    <row r="6794" spans="4:4" hidden="1" x14ac:dyDescent="0.25">
      <c r="D6794" s="20"/>
    </row>
    <row r="6795" spans="4:4" hidden="1" x14ac:dyDescent="0.25">
      <c r="D6795" s="20"/>
    </row>
    <row r="6796" spans="4:4" hidden="1" x14ac:dyDescent="0.25">
      <c r="D6796" s="20"/>
    </row>
    <row r="6797" spans="4:4" hidden="1" x14ac:dyDescent="0.25">
      <c r="D6797" s="20"/>
    </row>
    <row r="6798" spans="4:4" hidden="1" x14ac:dyDescent="0.25">
      <c r="D6798" s="20"/>
    </row>
    <row r="6799" spans="4:4" hidden="1" x14ac:dyDescent="0.25">
      <c r="D6799" s="20"/>
    </row>
    <row r="6800" spans="4:4" hidden="1" x14ac:dyDescent="0.25">
      <c r="D6800" s="20"/>
    </row>
    <row r="6801" spans="4:4" hidden="1" x14ac:dyDescent="0.25">
      <c r="D6801" s="20"/>
    </row>
    <row r="6802" spans="4:4" hidden="1" x14ac:dyDescent="0.25">
      <c r="D6802" s="20"/>
    </row>
    <row r="6803" spans="4:4" hidden="1" x14ac:dyDescent="0.25">
      <c r="D6803" s="20"/>
    </row>
    <row r="6804" spans="4:4" hidden="1" x14ac:dyDescent="0.25">
      <c r="D6804" s="20"/>
    </row>
    <row r="6805" spans="4:4" hidden="1" x14ac:dyDescent="0.25">
      <c r="D6805" s="20"/>
    </row>
    <row r="6806" spans="4:4" hidden="1" x14ac:dyDescent="0.25">
      <c r="D6806" s="20"/>
    </row>
    <row r="6807" spans="4:4" hidden="1" x14ac:dyDescent="0.25">
      <c r="D6807" s="20"/>
    </row>
    <row r="6808" spans="4:4" hidden="1" x14ac:dyDescent="0.25">
      <c r="D6808" s="20"/>
    </row>
    <row r="6809" spans="4:4" hidden="1" x14ac:dyDescent="0.25">
      <c r="D6809" s="20"/>
    </row>
    <row r="6810" spans="4:4" hidden="1" x14ac:dyDescent="0.25">
      <c r="D6810" s="20"/>
    </row>
    <row r="6811" spans="4:4" hidden="1" x14ac:dyDescent="0.25">
      <c r="D6811" s="20"/>
    </row>
    <row r="6812" spans="4:4" hidden="1" x14ac:dyDescent="0.25">
      <c r="D6812" s="20"/>
    </row>
    <row r="6813" spans="4:4" hidden="1" x14ac:dyDescent="0.25">
      <c r="D6813" s="20"/>
    </row>
    <row r="6814" spans="4:4" hidden="1" x14ac:dyDescent="0.25">
      <c r="D6814" s="20"/>
    </row>
    <row r="6815" spans="4:4" hidden="1" x14ac:dyDescent="0.25">
      <c r="D6815" s="20"/>
    </row>
    <row r="6816" spans="4:4" hidden="1" x14ac:dyDescent="0.25">
      <c r="D6816" s="20"/>
    </row>
    <row r="6817" spans="4:4" hidden="1" x14ac:dyDescent="0.25">
      <c r="D6817" s="20"/>
    </row>
    <row r="6818" spans="4:4" hidden="1" x14ac:dyDescent="0.25">
      <c r="D6818" s="20"/>
    </row>
    <row r="6819" spans="4:4" hidden="1" x14ac:dyDescent="0.25">
      <c r="D6819" s="20"/>
    </row>
    <row r="6820" spans="4:4" hidden="1" x14ac:dyDescent="0.25">
      <c r="D6820" s="20"/>
    </row>
    <row r="6821" spans="4:4" hidden="1" x14ac:dyDescent="0.25">
      <c r="D6821" s="20"/>
    </row>
    <row r="6822" spans="4:4" hidden="1" x14ac:dyDescent="0.25">
      <c r="D6822" s="20"/>
    </row>
    <row r="6823" spans="4:4" hidden="1" x14ac:dyDescent="0.25">
      <c r="D6823" s="20"/>
    </row>
    <row r="6824" spans="4:4" hidden="1" x14ac:dyDescent="0.25">
      <c r="D6824" s="20"/>
    </row>
    <row r="6825" spans="4:4" hidden="1" x14ac:dyDescent="0.25">
      <c r="D6825" s="20"/>
    </row>
    <row r="6826" spans="4:4" hidden="1" x14ac:dyDescent="0.25">
      <c r="D6826" s="20"/>
    </row>
    <row r="6827" spans="4:4" hidden="1" x14ac:dyDescent="0.25">
      <c r="D6827" s="20"/>
    </row>
    <row r="6828" spans="4:4" hidden="1" x14ac:dyDescent="0.25">
      <c r="D6828" s="20"/>
    </row>
    <row r="6829" spans="4:4" hidden="1" x14ac:dyDescent="0.25">
      <c r="D6829" s="20"/>
    </row>
    <row r="6830" spans="4:4" hidden="1" x14ac:dyDescent="0.25">
      <c r="D6830" s="20"/>
    </row>
    <row r="6831" spans="4:4" hidden="1" x14ac:dyDescent="0.25">
      <c r="D6831" s="20"/>
    </row>
    <row r="6832" spans="4:4" hidden="1" x14ac:dyDescent="0.25">
      <c r="D6832" s="20"/>
    </row>
    <row r="6833" spans="4:4" hidden="1" x14ac:dyDescent="0.25">
      <c r="D6833" s="20"/>
    </row>
    <row r="6834" spans="4:4" hidden="1" x14ac:dyDescent="0.25">
      <c r="D6834" s="20"/>
    </row>
    <row r="6835" spans="4:4" hidden="1" x14ac:dyDescent="0.25">
      <c r="D6835" s="20"/>
    </row>
    <row r="6836" spans="4:4" hidden="1" x14ac:dyDescent="0.25">
      <c r="D6836" s="20"/>
    </row>
    <row r="6837" spans="4:4" hidden="1" x14ac:dyDescent="0.25">
      <c r="D6837" s="20"/>
    </row>
    <row r="6838" spans="4:4" hidden="1" x14ac:dyDescent="0.25">
      <c r="D6838" s="20"/>
    </row>
    <row r="6839" spans="4:4" hidden="1" x14ac:dyDescent="0.25">
      <c r="D6839" s="20"/>
    </row>
    <row r="6840" spans="4:4" hidden="1" x14ac:dyDescent="0.25">
      <c r="D6840" s="20"/>
    </row>
    <row r="6841" spans="4:4" hidden="1" x14ac:dyDescent="0.25">
      <c r="D6841" s="20"/>
    </row>
    <row r="6842" spans="4:4" hidden="1" x14ac:dyDescent="0.25">
      <c r="D6842" s="20"/>
    </row>
    <row r="6843" spans="4:4" hidden="1" x14ac:dyDescent="0.25">
      <c r="D6843" s="20"/>
    </row>
    <row r="6844" spans="4:4" hidden="1" x14ac:dyDescent="0.25">
      <c r="D6844" s="20"/>
    </row>
    <row r="6845" spans="4:4" hidden="1" x14ac:dyDescent="0.25">
      <c r="D6845" s="20"/>
    </row>
    <row r="6846" spans="4:4" hidden="1" x14ac:dyDescent="0.25">
      <c r="D6846" s="20"/>
    </row>
    <row r="6847" spans="4:4" hidden="1" x14ac:dyDescent="0.25">
      <c r="D6847" s="20"/>
    </row>
    <row r="6848" spans="4:4" hidden="1" x14ac:dyDescent="0.25">
      <c r="D6848" s="20"/>
    </row>
    <row r="6849" spans="4:4" hidden="1" x14ac:dyDescent="0.25">
      <c r="D6849" s="20"/>
    </row>
    <row r="6850" spans="4:4" hidden="1" x14ac:dyDescent="0.25">
      <c r="D6850" s="20"/>
    </row>
    <row r="6851" spans="4:4" hidden="1" x14ac:dyDescent="0.25">
      <c r="D6851" s="20"/>
    </row>
    <row r="6852" spans="4:4" hidden="1" x14ac:dyDescent="0.25">
      <c r="D6852" s="20"/>
    </row>
    <row r="6853" spans="4:4" hidden="1" x14ac:dyDescent="0.25">
      <c r="D6853" s="20"/>
    </row>
    <row r="6854" spans="4:4" hidden="1" x14ac:dyDescent="0.25">
      <c r="D6854" s="20"/>
    </row>
    <row r="6855" spans="4:4" hidden="1" x14ac:dyDescent="0.25">
      <c r="D6855" s="20"/>
    </row>
    <row r="6856" spans="4:4" hidden="1" x14ac:dyDescent="0.25">
      <c r="D6856" s="20"/>
    </row>
    <row r="6857" spans="4:4" hidden="1" x14ac:dyDescent="0.25">
      <c r="D6857" s="20"/>
    </row>
    <row r="6858" spans="4:4" hidden="1" x14ac:dyDescent="0.25">
      <c r="D6858" s="20"/>
    </row>
    <row r="6859" spans="4:4" hidden="1" x14ac:dyDescent="0.25">
      <c r="D6859" s="20"/>
    </row>
    <row r="6860" spans="4:4" hidden="1" x14ac:dyDescent="0.25">
      <c r="D6860" s="20"/>
    </row>
    <row r="6861" spans="4:4" hidden="1" x14ac:dyDescent="0.25">
      <c r="D6861" s="20"/>
    </row>
    <row r="6862" spans="4:4" hidden="1" x14ac:dyDescent="0.25">
      <c r="D6862" s="20"/>
    </row>
    <row r="6863" spans="4:4" hidden="1" x14ac:dyDescent="0.25">
      <c r="D6863" s="20"/>
    </row>
    <row r="6864" spans="4:4" hidden="1" x14ac:dyDescent="0.25">
      <c r="D6864" s="20"/>
    </row>
    <row r="6865" spans="4:4" hidden="1" x14ac:dyDescent="0.25">
      <c r="D6865" s="20"/>
    </row>
    <row r="6866" spans="4:4" hidden="1" x14ac:dyDescent="0.25">
      <c r="D6866" s="20"/>
    </row>
    <row r="6867" spans="4:4" hidden="1" x14ac:dyDescent="0.25">
      <c r="D6867" s="20"/>
    </row>
    <row r="6868" spans="4:4" hidden="1" x14ac:dyDescent="0.25">
      <c r="D6868" s="20"/>
    </row>
    <row r="6869" spans="4:4" hidden="1" x14ac:dyDescent="0.25">
      <c r="D6869" s="20"/>
    </row>
    <row r="6870" spans="4:4" hidden="1" x14ac:dyDescent="0.25">
      <c r="D6870" s="20"/>
    </row>
    <row r="6871" spans="4:4" hidden="1" x14ac:dyDescent="0.25">
      <c r="D6871" s="20"/>
    </row>
    <row r="6872" spans="4:4" hidden="1" x14ac:dyDescent="0.25">
      <c r="D6872" s="20"/>
    </row>
    <row r="6873" spans="4:4" hidden="1" x14ac:dyDescent="0.25">
      <c r="D6873" s="20"/>
    </row>
    <row r="6874" spans="4:4" hidden="1" x14ac:dyDescent="0.25">
      <c r="D6874" s="20"/>
    </row>
    <row r="6875" spans="4:4" hidden="1" x14ac:dyDescent="0.25">
      <c r="D6875" s="20"/>
    </row>
    <row r="6876" spans="4:4" hidden="1" x14ac:dyDescent="0.25">
      <c r="D6876" s="20"/>
    </row>
    <row r="6877" spans="4:4" hidden="1" x14ac:dyDescent="0.25">
      <c r="D6877" s="20"/>
    </row>
    <row r="6878" spans="4:4" hidden="1" x14ac:dyDescent="0.25">
      <c r="D6878" s="20"/>
    </row>
    <row r="6879" spans="4:4" hidden="1" x14ac:dyDescent="0.25">
      <c r="D6879" s="20"/>
    </row>
    <row r="6880" spans="4:4" hidden="1" x14ac:dyDescent="0.25">
      <c r="D6880" s="20"/>
    </row>
    <row r="6881" spans="4:4" hidden="1" x14ac:dyDescent="0.25">
      <c r="D6881" s="20"/>
    </row>
    <row r="6882" spans="4:4" hidden="1" x14ac:dyDescent="0.25">
      <c r="D6882" s="20"/>
    </row>
    <row r="6883" spans="4:4" hidden="1" x14ac:dyDescent="0.25">
      <c r="D6883" s="20"/>
    </row>
    <row r="6884" spans="4:4" hidden="1" x14ac:dyDescent="0.25">
      <c r="D6884" s="20"/>
    </row>
    <row r="6885" spans="4:4" hidden="1" x14ac:dyDescent="0.25">
      <c r="D6885" s="20"/>
    </row>
    <row r="6886" spans="4:4" hidden="1" x14ac:dyDescent="0.25">
      <c r="D6886" s="20"/>
    </row>
    <row r="6887" spans="4:4" hidden="1" x14ac:dyDescent="0.25">
      <c r="D6887" s="20"/>
    </row>
    <row r="6888" spans="4:4" hidden="1" x14ac:dyDescent="0.25">
      <c r="D6888" s="20"/>
    </row>
    <row r="6889" spans="4:4" hidden="1" x14ac:dyDescent="0.25">
      <c r="D6889" s="20"/>
    </row>
    <row r="6890" spans="4:4" hidden="1" x14ac:dyDescent="0.25">
      <c r="D6890" s="20"/>
    </row>
    <row r="6891" spans="4:4" hidden="1" x14ac:dyDescent="0.25">
      <c r="D6891" s="20"/>
    </row>
    <row r="6892" spans="4:4" hidden="1" x14ac:dyDescent="0.25">
      <c r="D6892" s="20"/>
    </row>
    <row r="6893" spans="4:4" hidden="1" x14ac:dyDescent="0.25">
      <c r="D6893" s="20"/>
    </row>
    <row r="6894" spans="4:4" hidden="1" x14ac:dyDescent="0.25">
      <c r="D6894" s="20"/>
    </row>
    <row r="6895" spans="4:4" hidden="1" x14ac:dyDescent="0.25">
      <c r="D6895" s="20"/>
    </row>
    <row r="6896" spans="4:4" hidden="1" x14ac:dyDescent="0.25">
      <c r="D6896" s="20"/>
    </row>
    <row r="6897" spans="4:4" hidden="1" x14ac:dyDescent="0.25">
      <c r="D6897" s="20"/>
    </row>
    <row r="6898" spans="4:4" hidden="1" x14ac:dyDescent="0.25">
      <c r="D6898" s="20"/>
    </row>
    <row r="6899" spans="4:4" hidden="1" x14ac:dyDescent="0.25">
      <c r="D6899" s="20"/>
    </row>
    <row r="6900" spans="4:4" hidden="1" x14ac:dyDescent="0.25">
      <c r="D6900" s="20"/>
    </row>
    <row r="6901" spans="4:4" hidden="1" x14ac:dyDescent="0.25">
      <c r="D6901" s="20"/>
    </row>
    <row r="6902" spans="4:4" hidden="1" x14ac:dyDescent="0.25">
      <c r="D6902" s="20"/>
    </row>
    <row r="6903" spans="4:4" hidden="1" x14ac:dyDescent="0.25">
      <c r="D6903" s="20"/>
    </row>
    <row r="6904" spans="4:4" hidden="1" x14ac:dyDescent="0.25">
      <c r="D6904" s="20"/>
    </row>
    <row r="6905" spans="4:4" hidden="1" x14ac:dyDescent="0.25">
      <c r="D6905" s="20"/>
    </row>
    <row r="6906" spans="4:4" hidden="1" x14ac:dyDescent="0.25">
      <c r="D6906" s="20"/>
    </row>
    <row r="6907" spans="4:4" hidden="1" x14ac:dyDescent="0.25">
      <c r="D6907" s="20"/>
    </row>
    <row r="6908" spans="4:4" hidden="1" x14ac:dyDescent="0.25">
      <c r="D6908" s="20"/>
    </row>
    <row r="6909" spans="4:4" hidden="1" x14ac:dyDescent="0.25">
      <c r="D6909" s="20"/>
    </row>
    <row r="6910" spans="4:4" hidden="1" x14ac:dyDescent="0.25">
      <c r="D6910" s="20"/>
    </row>
    <row r="6911" spans="4:4" hidden="1" x14ac:dyDescent="0.25">
      <c r="D6911" s="20"/>
    </row>
    <row r="6912" spans="4:4" hidden="1" x14ac:dyDescent="0.25">
      <c r="D6912" s="20"/>
    </row>
    <row r="6913" spans="4:4" hidden="1" x14ac:dyDescent="0.25">
      <c r="D6913" s="20"/>
    </row>
    <row r="6914" spans="4:4" hidden="1" x14ac:dyDescent="0.25">
      <c r="D6914" s="20"/>
    </row>
    <row r="6915" spans="4:4" hidden="1" x14ac:dyDescent="0.25">
      <c r="D6915" s="20"/>
    </row>
    <row r="6916" spans="4:4" hidden="1" x14ac:dyDescent="0.25">
      <c r="D6916" s="20"/>
    </row>
    <row r="6917" spans="4:4" hidden="1" x14ac:dyDescent="0.25">
      <c r="D6917" s="20"/>
    </row>
    <row r="6918" spans="4:4" hidden="1" x14ac:dyDescent="0.25">
      <c r="D6918" s="20"/>
    </row>
    <row r="6919" spans="4:4" hidden="1" x14ac:dyDescent="0.25">
      <c r="D6919" s="20"/>
    </row>
    <row r="6920" spans="4:4" hidden="1" x14ac:dyDescent="0.25">
      <c r="D6920" s="20"/>
    </row>
    <row r="6921" spans="4:4" hidden="1" x14ac:dyDescent="0.25">
      <c r="D6921" s="20"/>
    </row>
    <row r="6922" spans="4:4" hidden="1" x14ac:dyDescent="0.25">
      <c r="D6922" s="20"/>
    </row>
    <row r="6923" spans="4:4" hidden="1" x14ac:dyDescent="0.25">
      <c r="D6923" s="20"/>
    </row>
    <row r="6924" spans="4:4" hidden="1" x14ac:dyDescent="0.25">
      <c r="D6924" s="20"/>
    </row>
    <row r="6925" spans="4:4" hidden="1" x14ac:dyDescent="0.25">
      <c r="D6925" s="20"/>
    </row>
    <row r="6926" spans="4:4" hidden="1" x14ac:dyDescent="0.25">
      <c r="D6926" s="20"/>
    </row>
    <row r="6927" spans="4:4" hidden="1" x14ac:dyDescent="0.25">
      <c r="D6927" s="20"/>
    </row>
    <row r="6928" spans="4:4" hidden="1" x14ac:dyDescent="0.25">
      <c r="D6928" s="20"/>
    </row>
    <row r="6929" spans="4:4" hidden="1" x14ac:dyDescent="0.25">
      <c r="D6929" s="20"/>
    </row>
    <row r="6930" spans="4:4" hidden="1" x14ac:dyDescent="0.25">
      <c r="D6930" s="20"/>
    </row>
    <row r="6931" spans="4:4" hidden="1" x14ac:dyDescent="0.25">
      <c r="D6931" s="20"/>
    </row>
    <row r="6932" spans="4:4" hidden="1" x14ac:dyDescent="0.25">
      <c r="D6932" s="20"/>
    </row>
    <row r="6933" spans="4:4" hidden="1" x14ac:dyDescent="0.25">
      <c r="D6933" s="20"/>
    </row>
    <row r="6934" spans="4:4" hidden="1" x14ac:dyDescent="0.25">
      <c r="D6934" s="20"/>
    </row>
    <row r="6935" spans="4:4" hidden="1" x14ac:dyDescent="0.25">
      <c r="D6935" s="20"/>
    </row>
    <row r="6936" spans="4:4" hidden="1" x14ac:dyDescent="0.25">
      <c r="D6936" s="20"/>
    </row>
    <row r="6937" spans="4:4" hidden="1" x14ac:dyDescent="0.25">
      <c r="D6937" s="20"/>
    </row>
    <row r="6938" spans="4:4" hidden="1" x14ac:dyDescent="0.25">
      <c r="D6938" s="20"/>
    </row>
    <row r="6939" spans="4:4" hidden="1" x14ac:dyDescent="0.25">
      <c r="D6939" s="20"/>
    </row>
    <row r="6940" spans="4:4" hidden="1" x14ac:dyDescent="0.25">
      <c r="D6940" s="20"/>
    </row>
    <row r="6941" spans="4:4" hidden="1" x14ac:dyDescent="0.25">
      <c r="D6941" s="20"/>
    </row>
    <row r="6942" spans="4:4" hidden="1" x14ac:dyDescent="0.25">
      <c r="D6942" s="20"/>
    </row>
    <row r="6943" spans="4:4" hidden="1" x14ac:dyDescent="0.25">
      <c r="D6943" s="20"/>
    </row>
    <row r="6944" spans="4:4" hidden="1" x14ac:dyDescent="0.25">
      <c r="D6944" s="20"/>
    </row>
    <row r="6945" spans="4:4" hidden="1" x14ac:dyDescent="0.25">
      <c r="D6945" s="20"/>
    </row>
    <row r="6946" spans="4:4" hidden="1" x14ac:dyDescent="0.25">
      <c r="D6946" s="20"/>
    </row>
    <row r="6947" spans="4:4" hidden="1" x14ac:dyDescent="0.25">
      <c r="D6947" s="20"/>
    </row>
    <row r="6948" spans="4:4" hidden="1" x14ac:dyDescent="0.25">
      <c r="D6948" s="20"/>
    </row>
    <row r="6949" spans="4:4" hidden="1" x14ac:dyDescent="0.25">
      <c r="D6949" s="20"/>
    </row>
    <row r="6950" spans="4:4" hidden="1" x14ac:dyDescent="0.25">
      <c r="D6950" s="20"/>
    </row>
    <row r="6951" spans="4:4" hidden="1" x14ac:dyDescent="0.25">
      <c r="D6951" s="20"/>
    </row>
    <row r="6952" spans="4:4" hidden="1" x14ac:dyDescent="0.25">
      <c r="D6952" s="20"/>
    </row>
    <row r="6953" spans="4:4" hidden="1" x14ac:dyDescent="0.25">
      <c r="D6953" s="20"/>
    </row>
    <row r="6954" spans="4:4" hidden="1" x14ac:dyDescent="0.25">
      <c r="D6954" s="20"/>
    </row>
    <row r="6955" spans="4:4" hidden="1" x14ac:dyDescent="0.25">
      <c r="D6955" s="20"/>
    </row>
    <row r="6956" spans="4:4" hidden="1" x14ac:dyDescent="0.25">
      <c r="D6956" s="20"/>
    </row>
    <row r="6957" spans="4:4" hidden="1" x14ac:dyDescent="0.25">
      <c r="D6957" s="20"/>
    </row>
    <row r="6958" spans="4:4" hidden="1" x14ac:dyDescent="0.25">
      <c r="D6958" s="20"/>
    </row>
    <row r="6959" spans="4:4" hidden="1" x14ac:dyDescent="0.25">
      <c r="D6959" s="20"/>
    </row>
    <row r="6960" spans="4:4" hidden="1" x14ac:dyDescent="0.25">
      <c r="D6960" s="20"/>
    </row>
    <row r="6961" spans="4:4" hidden="1" x14ac:dyDescent="0.25">
      <c r="D6961" s="20"/>
    </row>
    <row r="6962" spans="4:4" hidden="1" x14ac:dyDescent="0.25">
      <c r="D6962" s="20"/>
    </row>
    <row r="6963" spans="4:4" hidden="1" x14ac:dyDescent="0.25">
      <c r="D6963" s="20"/>
    </row>
    <row r="6964" spans="4:4" hidden="1" x14ac:dyDescent="0.25">
      <c r="D6964" s="20"/>
    </row>
    <row r="6965" spans="4:4" hidden="1" x14ac:dyDescent="0.25">
      <c r="D6965" s="20"/>
    </row>
    <row r="6966" spans="4:4" hidden="1" x14ac:dyDescent="0.25">
      <c r="D6966" s="20"/>
    </row>
    <row r="6967" spans="4:4" hidden="1" x14ac:dyDescent="0.25">
      <c r="D6967" s="20"/>
    </row>
    <row r="6968" spans="4:4" hidden="1" x14ac:dyDescent="0.25">
      <c r="D6968" s="20"/>
    </row>
    <row r="6969" spans="4:4" hidden="1" x14ac:dyDescent="0.25">
      <c r="D6969" s="20"/>
    </row>
    <row r="6970" spans="4:4" hidden="1" x14ac:dyDescent="0.25">
      <c r="D6970" s="20"/>
    </row>
    <row r="6971" spans="4:4" hidden="1" x14ac:dyDescent="0.25">
      <c r="D6971" s="20"/>
    </row>
    <row r="6972" spans="4:4" hidden="1" x14ac:dyDescent="0.25">
      <c r="D6972" s="20"/>
    </row>
    <row r="6973" spans="4:4" hidden="1" x14ac:dyDescent="0.25">
      <c r="D6973" s="20"/>
    </row>
    <row r="6974" spans="4:4" hidden="1" x14ac:dyDescent="0.25">
      <c r="D6974" s="20"/>
    </row>
    <row r="6975" spans="4:4" hidden="1" x14ac:dyDescent="0.25">
      <c r="D6975" s="20"/>
    </row>
    <row r="6976" spans="4:4" hidden="1" x14ac:dyDescent="0.25">
      <c r="D6976" s="20"/>
    </row>
    <row r="6977" spans="4:4" hidden="1" x14ac:dyDescent="0.25">
      <c r="D6977" s="20"/>
    </row>
    <row r="6978" spans="4:4" hidden="1" x14ac:dyDescent="0.25">
      <c r="D6978" s="20"/>
    </row>
    <row r="6979" spans="4:4" hidden="1" x14ac:dyDescent="0.25">
      <c r="D6979" s="20"/>
    </row>
    <row r="6980" spans="4:4" hidden="1" x14ac:dyDescent="0.25">
      <c r="D6980" s="20"/>
    </row>
    <row r="6981" spans="4:4" hidden="1" x14ac:dyDescent="0.25">
      <c r="D6981" s="20"/>
    </row>
    <row r="6982" spans="4:4" hidden="1" x14ac:dyDescent="0.25">
      <c r="D6982" s="20"/>
    </row>
    <row r="6983" spans="4:4" hidden="1" x14ac:dyDescent="0.25">
      <c r="D6983" s="20"/>
    </row>
    <row r="6984" spans="4:4" hidden="1" x14ac:dyDescent="0.25">
      <c r="D6984" s="20"/>
    </row>
    <row r="6985" spans="4:4" hidden="1" x14ac:dyDescent="0.25">
      <c r="D6985" s="20"/>
    </row>
    <row r="6986" spans="4:4" hidden="1" x14ac:dyDescent="0.25">
      <c r="D6986" s="20"/>
    </row>
    <row r="6987" spans="4:4" hidden="1" x14ac:dyDescent="0.25">
      <c r="D6987" s="20"/>
    </row>
    <row r="6988" spans="4:4" hidden="1" x14ac:dyDescent="0.25">
      <c r="D6988" s="20"/>
    </row>
    <row r="6989" spans="4:4" hidden="1" x14ac:dyDescent="0.25">
      <c r="D6989" s="20"/>
    </row>
    <row r="6990" spans="4:4" hidden="1" x14ac:dyDescent="0.25">
      <c r="D6990" s="20"/>
    </row>
    <row r="6991" spans="4:4" hidden="1" x14ac:dyDescent="0.25">
      <c r="D6991" s="20"/>
    </row>
    <row r="6992" spans="4:4" hidden="1" x14ac:dyDescent="0.25">
      <c r="D6992" s="20"/>
    </row>
    <row r="6993" spans="4:4" hidden="1" x14ac:dyDescent="0.25">
      <c r="D6993" s="20"/>
    </row>
    <row r="6994" spans="4:4" hidden="1" x14ac:dyDescent="0.25">
      <c r="D6994" s="20"/>
    </row>
    <row r="6995" spans="4:4" hidden="1" x14ac:dyDescent="0.25">
      <c r="D6995" s="20"/>
    </row>
    <row r="6996" spans="4:4" hidden="1" x14ac:dyDescent="0.25">
      <c r="D6996" s="20"/>
    </row>
    <row r="6997" spans="4:4" hidden="1" x14ac:dyDescent="0.25">
      <c r="D6997" s="20"/>
    </row>
    <row r="6998" spans="4:4" hidden="1" x14ac:dyDescent="0.25">
      <c r="D6998" s="20"/>
    </row>
    <row r="6999" spans="4:4" hidden="1" x14ac:dyDescent="0.25">
      <c r="D6999" s="20"/>
    </row>
    <row r="7000" spans="4:4" hidden="1" x14ac:dyDescent="0.25">
      <c r="D7000" s="20"/>
    </row>
    <row r="7001" spans="4:4" hidden="1" x14ac:dyDescent="0.25">
      <c r="D7001" s="20"/>
    </row>
    <row r="7002" spans="4:4" hidden="1" x14ac:dyDescent="0.25">
      <c r="D7002" s="20"/>
    </row>
    <row r="7003" spans="4:4" hidden="1" x14ac:dyDescent="0.25">
      <c r="D7003" s="20"/>
    </row>
    <row r="7004" spans="4:4" hidden="1" x14ac:dyDescent="0.25">
      <c r="D7004" s="20"/>
    </row>
    <row r="7005" spans="4:4" hidden="1" x14ac:dyDescent="0.25">
      <c r="D7005" s="20"/>
    </row>
    <row r="7006" spans="4:4" hidden="1" x14ac:dyDescent="0.25">
      <c r="D7006" s="20"/>
    </row>
    <row r="7007" spans="4:4" hidden="1" x14ac:dyDescent="0.25">
      <c r="D7007" s="20"/>
    </row>
    <row r="7008" spans="4:4" hidden="1" x14ac:dyDescent="0.25">
      <c r="D7008" s="20"/>
    </row>
    <row r="7009" spans="4:4" hidden="1" x14ac:dyDescent="0.25">
      <c r="D7009" s="20"/>
    </row>
    <row r="7010" spans="4:4" hidden="1" x14ac:dyDescent="0.25">
      <c r="D7010" s="20"/>
    </row>
    <row r="7011" spans="4:4" hidden="1" x14ac:dyDescent="0.25">
      <c r="D7011" s="20"/>
    </row>
    <row r="7012" spans="4:4" hidden="1" x14ac:dyDescent="0.25">
      <c r="D7012" s="20"/>
    </row>
    <row r="7013" spans="4:4" hidden="1" x14ac:dyDescent="0.25">
      <c r="D7013" s="20"/>
    </row>
    <row r="7014" spans="4:4" hidden="1" x14ac:dyDescent="0.25">
      <c r="D7014" s="20"/>
    </row>
    <row r="7015" spans="4:4" hidden="1" x14ac:dyDescent="0.25">
      <c r="D7015" s="20"/>
    </row>
    <row r="7016" spans="4:4" hidden="1" x14ac:dyDescent="0.25">
      <c r="D7016" s="20"/>
    </row>
    <row r="7017" spans="4:4" hidden="1" x14ac:dyDescent="0.25">
      <c r="D7017" s="20"/>
    </row>
    <row r="7018" spans="4:4" hidden="1" x14ac:dyDescent="0.25">
      <c r="D7018" s="20"/>
    </row>
    <row r="7019" spans="4:4" hidden="1" x14ac:dyDescent="0.25">
      <c r="D7019" s="20"/>
    </row>
    <row r="7020" spans="4:4" hidden="1" x14ac:dyDescent="0.25">
      <c r="D7020" s="20"/>
    </row>
    <row r="7021" spans="4:4" hidden="1" x14ac:dyDescent="0.25">
      <c r="D7021" s="20"/>
    </row>
    <row r="7022" spans="4:4" hidden="1" x14ac:dyDescent="0.25">
      <c r="D7022" s="20"/>
    </row>
    <row r="7023" spans="4:4" hidden="1" x14ac:dyDescent="0.25">
      <c r="D7023" s="20"/>
    </row>
    <row r="7024" spans="4:4" hidden="1" x14ac:dyDescent="0.25">
      <c r="D7024" s="20"/>
    </row>
    <row r="7025" spans="4:4" hidden="1" x14ac:dyDescent="0.25">
      <c r="D7025" s="20"/>
    </row>
    <row r="7026" spans="4:4" hidden="1" x14ac:dyDescent="0.25">
      <c r="D7026" s="20"/>
    </row>
    <row r="7027" spans="4:4" hidden="1" x14ac:dyDescent="0.25">
      <c r="D7027" s="20"/>
    </row>
    <row r="7028" spans="4:4" hidden="1" x14ac:dyDescent="0.25">
      <c r="D7028" s="20"/>
    </row>
    <row r="7029" spans="4:4" hidden="1" x14ac:dyDescent="0.25">
      <c r="D7029" s="20"/>
    </row>
    <row r="7030" spans="4:4" hidden="1" x14ac:dyDescent="0.25">
      <c r="D7030" s="20"/>
    </row>
    <row r="7031" spans="4:4" hidden="1" x14ac:dyDescent="0.25">
      <c r="D7031" s="20"/>
    </row>
    <row r="7032" spans="4:4" hidden="1" x14ac:dyDescent="0.25">
      <c r="D7032" s="20"/>
    </row>
    <row r="7033" spans="4:4" hidden="1" x14ac:dyDescent="0.25">
      <c r="D7033" s="20"/>
    </row>
    <row r="7034" spans="4:4" hidden="1" x14ac:dyDescent="0.25">
      <c r="D7034" s="20"/>
    </row>
    <row r="7035" spans="4:4" hidden="1" x14ac:dyDescent="0.25">
      <c r="D7035" s="20"/>
    </row>
    <row r="7036" spans="4:4" hidden="1" x14ac:dyDescent="0.25">
      <c r="D7036" s="20"/>
    </row>
    <row r="7037" spans="4:4" hidden="1" x14ac:dyDescent="0.25">
      <c r="D7037" s="20"/>
    </row>
    <row r="7038" spans="4:4" hidden="1" x14ac:dyDescent="0.25">
      <c r="D7038" s="20"/>
    </row>
    <row r="7039" spans="4:4" hidden="1" x14ac:dyDescent="0.25">
      <c r="D7039" s="20"/>
    </row>
    <row r="7040" spans="4:4" hidden="1" x14ac:dyDescent="0.25">
      <c r="D7040" s="20"/>
    </row>
    <row r="7041" spans="4:4" hidden="1" x14ac:dyDescent="0.25">
      <c r="D7041" s="20"/>
    </row>
    <row r="7042" spans="4:4" hidden="1" x14ac:dyDescent="0.25">
      <c r="D7042" s="20"/>
    </row>
    <row r="7043" spans="4:4" hidden="1" x14ac:dyDescent="0.25">
      <c r="D7043" s="20"/>
    </row>
    <row r="7044" spans="4:4" hidden="1" x14ac:dyDescent="0.25">
      <c r="D7044" s="20"/>
    </row>
    <row r="7045" spans="4:4" hidden="1" x14ac:dyDescent="0.25">
      <c r="D7045" s="20"/>
    </row>
    <row r="7046" spans="4:4" hidden="1" x14ac:dyDescent="0.25">
      <c r="D7046" s="20"/>
    </row>
    <row r="7047" spans="4:4" hidden="1" x14ac:dyDescent="0.25">
      <c r="D7047" s="20"/>
    </row>
    <row r="7048" spans="4:4" hidden="1" x14ac:dyDescent="0.25">
      <c r="D7048" s="20"/>
    </row>
    <row r="7049" spans="4:4" hidden="1" x14ac:dyDescent="0.25">
      <c r="D7049" s="20"/>
    </row>
    <row r="7050" spans="4:4" hidden="1" x14ac:dyDescent="0.25">
      <c r="D7050" s="20"/>
    </row>
    <row r="7051" spans="4:4" hidden="1" x14ac:dyDescent="0.25">
      <c r="D7051" s="20"/>
    </row>
    <row r="7052" spans="4:4" hidden="1" x14ac:dyDescent="0.25">
      <c r="D7052" s="20"/>
    </row>
    <row r="7053" spans="4:4" hidden="1" x14ac:dyDescent="0.25">
      <c r="D7053" s="20"/>
    </row>
    <row r="7054" spans="4:4" hidden="1" x14ac:dyDescent="0.25">
      <c r="D7054" s="20"/>
    </row>
    <row r="7055" spans="4:4" hidden="1" x14ac:dyDescent="0.25">
      <c r="D7055" s="20"/>
    </row>
    <row r="7056" spans="4:4" hidden="1" x14ac:dyDescent="0.25">
      <c r="D7056" s="20"/>
    </row>
    <row r="7057" spans="4:4" hidden="1" x14ac:dyDescent="0.25">
      <c r="D7057" s="20"/>
    </row>
    <row r="7058" spans="4:4" hidden="1" x14ac:dyDescent="0.25">
      <c r="D7058" s="20"/>
    </row>
    <row r="7059" spans="4:4" hidden="1" x14ac:dyDescent="0.25">
      <c r="D7059" s="20"/>
    </row>
    <row r="7060" spans="4:4" hidden="1" x14ac:dyDescent="0.25">
      <c r="D7060" s="20"/>
    </row>
    <row r="7061" spans="4:4" hidden="1" x14ac:dyDescent="0.25">
      <c r="D7061" s="20"/>
    </row>
    <row r="7062" spans="4:4" hidden="1" x14ac:dyDescent="0.25">
      <c r="D7062" s="20"/>
    </row>
    <row r="7063" spans="4:4" hidden="1" x14ac:dyDescent="0.25">
      <c r="D7063" s="20"/>
    </row>
    <row r="7064" spans="4:4" hidden="1" x14ac:dyDescent="0.25">
      <c r="D7064" s="20"/>
    </row>
    <row r="7065" spans="4:4" hidden="1" x14ac:dyDescent="0.25">
      <c r="D7065" s="20"/>
    </row>
    <row r="7066" spans="4:4" hidden="1" x14ac:dyDescent="0.25">
      <c r="D7066" s="20"/>
    </row>
    <row r="7067" spans="4:4" hidden="1" x14ac:dyDescent="0.25">
      <c r="D7067" s="20"/>
    </row>
    <row r="7068" spans="4:4" hidden="1" x14ac:dyDescent="0.25">
      <c r="D7068" s="20"/>
    </row>
    <row r="7069" spans="4:4" hidden="1" x14ac:dyDescent="0.25">
      <c r="D7069" s="20"/>
    </row>
    <row r="7070" spans="4:4" hidden="1" x14ac:dyDescent="0.25">
      <c r="D7070" s="20"/>
    </row>
    <row r="7071" spans="4:4" hidden="1" x14ac:dyDescent="0.25">
      <c r="D7071" s="20"/>
    </row>
    <row r="7072" spans="4:4" hidden="1" x14ac:dyDescent="0.25">
      <c r="D7072" s="20"/>
    </row>
    <row r="7073" spans="4:4" hidden="1" x14ac:dyDescent="0.25">
      <c r="D7073" s="20"/>
    </row>
    <row r="7074" spans="4:4" hidden="1" x14ac:dyDescent="0.25">
      <c r="D7074" s="20"/>
    </row>
    <row r="7075" spans="4:4" hidden="1" x14ac:dyDescent="0.25">
      <c r="D7075" s="20"/>
    </row>
    <row r="7076" spans="4:4" hidden="1" x14ac:dyDescent="0.25">
      <c r="D7076" s="20"/>
    </row>
    <row r="7077" spans="4:4" hidden="1" x14ac:dyDescent="0.25">
      <c r="D7077" s="20"/>
    </row>
    <row r="7078" spans="4:4" hidden="1" x14ac:dyDescent="0.25">
      <c r="D7078" s="20"/>
    </row>
    <row r="7079" spans="4:4" hidden="1" x14ac:dyDescent="0.25">
      <c r="D7079" s="20"/>
    </row>
    <row r="7080" spans="4:4" hidden="1" x14ac:dyDescent="0.25">
      <c r="D7080" s="20"/>
    </row>
    <row r="7081" spans="4:4" hidden="1" x14ac:dyDescent="0.25">
      <c r="D7081" s="20"/>
    </row>
    <row r="7082" spans="4:4" hidden="1" x14ac:dyDescent="0.25">
      <c r="D7082" s="20"/>
    </row>
    <row r="7083" spans="4:4" hidden="1" x14ac:dyDescent="0.25">
      <c r="D7083" s="20"/>
    </row>
    <row r="7084" spans="4:4" hidden="1" x14ac:dyDescent="0.25">
      <c r="D7084" s="20"/>
    </row>
    <row r="7085" spans="4:4" hidden="1" x14ac:dyDescent="0.25">
      <c r="D7085" s="20"/>
    </row>
    <row r="7086" spans="4:4" hidden="1" x14ac:dyDescent="0.25">
      <c r="D7086" s="20"/>
    </row>
    <row r="7087" spans="4:4" hidden="1" x14ac:dyDescent="0.25">
      <c r="D7087" s="20"/>
    </row>
    <row r="7088" spans="4:4" hidden="1" x14ac:dyDescent="0.25">
      <c r="D7088" s="20"/>
    </row>
    <row r="7089" spans="4:4" hidden="1" x14ac:dyDescent="0.25">
      <c r="D7089" s="20"/>
    </row>
    <row r="7090" spans="4:4" hidden="1" x14ac:dyDescent="0.25">
      <c r="D7090" s="20"/>
    </row>
    <row r="7091" spans="4:4" hidden="1" x14ac:dyDescent="0.25">
      <c r="D7091" s="20"/>
    </row>
    <row r="7092" spans="4:4" hidden="1" x14ac:dyDescent="0.25">
      <c r="D7092" s="20"/>
    </row>
    <row r="7093" spans="4:4" hidden="1" x14ac:dyDescent="0.25">
      <c r="D7093" s="20"/>
    </row>
    <row r="7094" spans="4:4" hidden="1" x14ac:dyDescent="0.25">
      <c r="D7094" s="20"/>
    </row>
    <row r="7095" spans="4:4" hidden="1" x14ac:dyDescent="0.25">
      <c r="D7095" s="20"/>
    </row>
    <row r="7096" spans="4:4" hidden="1" x14ac:dyDescent="0.25">
      <c r="D7096" s="20"/>
    </row>
    <row r="7097" spans="4:4" hidden="1" x14ac:dyDescent="0.25">
      <c r="D7097" s="20"/>
    </row>
    <row r="7098" spans="4:4" hidden="1" x14ac:dyDescent="0.25">
      <c r="D7098" s="20"/>
    </row>
    <row r="7099" spans="4:4" hidden="1" x14ac:dyDescent="0.25">
      <c r="D7099" s="20"/>
    </row>
    <row r="7100" spans="4:4" hidden="1" x14ac:dyDescent="0.25">
      <c r="D7100" s="20"/>
    </row>
    <row r="7101" spans="4:4" hidden="1" x14ac:dyDescent="0.25">
      <c r="D7101" s="20"/>
    </row>
    <row r="7102" spans="4:4" hidden="1" x14ac:dyDescent="0.25">
      <c r="D7102" s="20"/>
    </row>
    <row r="7103" spans="4:4" hidden="1" x14ac:dyDescent="0.25">
      <c r="D7103" s="20"/>
    </row>
    <row r="7104" spans="4:4" hidden="1" x14ac:dyDescent="0.25">
      <c r="D7104" s="20"/>
    </row>
    <row r="7105" spans="4:4" hidden="1" x14ac:dyDescent="0.25">
      <c r="D7105" s="20"/>
    </row>
    <row r="7106" spans="4:4" hidden="1" x14ac:dyDescent="0.25">
      <c r="D7106" s="20"/>
    </row>
    <row r="7107" spans="4:4" hidden="1" x14ac:dyDescent="0.25">
      <c r="D7107" s="20"/>
    </row>
    <row r="7108" spans="4:4" hidden="1" x14ac:dyDescent="0.25">
      <c r="D7108" s="20"/>
    </row>
    <row r="7109" spans="4:4" hidden="1" x14ac:dyDescent="0.25">
      <c r="D7109" s="20"/>
    </row>
    <row r="7110" spans="4:4" hidden="1" x14ac:dyDescent="0.25">
      <c r="D7110" s="20"/>
    </row>
    <row r="7111" spans="4:4" hidden="1" x14ac:dyDescent="0.25">
      <c r="D7111" s="20"/>
    </row>
    <row r="7112" spans="4:4" hidden="1" x14ac:dyDescent="0.25">
      <c r="D7112" s="20"/>
    </row>
    <row r="7113" spans="4:4" hidden="1" x14ac:dyDescent="0.25">
      <c r="D7113" s="20"/>
    </row>
    <row r="7114" spans="4:4" hidden="1" x14ac:dyDescent="0.25">
      <c r="D7114" s="20"/>
    </row>
    <row r="7115" spans="4:4" hidden="1" x14ac:dyDescent="0.25">
      <c r="D7115" s="20"/>
    </row>
    <row r="7116" spans="4:4" hidden="1" x14ac:dyDescent="0.25">
      <c r="D7116" s="20"/>
    </row>
    <row r="7117" spans="4:4" hidden="1" x14ac:dyDescent="0.25">
      <c r="D7117" s="20"/>
    </row>
    <row r="7118" spans="4:4" hidden="1" x14ac:dyDescent="0.25">
      <c r="D7118" s="20"/>
    </row>
    <row r="7119" spans="4:4" hidden="1" x14ac:dyDescent="0.25">
      <c r="D7119" s="20"/>
    </row>
    <row r="7120" spans="4:4" hidden="1" x14ac:dyDescent="0.25">
      <c r="D7120" s="20"/>
    </row>
    <row r="7121" spans="4:4" hidden="1" x14ac:dyDescent="0.25">
      <c r="D7121" s="20"/>
    </row>
    <row r="7122" spans="4:4" hidden="1" x14ac:dyDescent="0.25">
      <c r="D7122" s="20"/>
    </row>
    <row r="7123" spans="4:4" hidden="1" x14ac:dyDescent="0.25">
      <c r="D7123" s="20"/>
    </row>
    <row r="7124" spans="4:4" hidden="1" x14ac:dyDescent="0.25">
      <c r="D7124" s="20"/>
    </row>
    <row r="7125" spans="4:4" hidden="1" x14ac:dyDescent="0.25">
      <c r="D7125" s="20"/>
    </row>
    <row r="7126" spans="4:4" hidden="1" x14ac:dyDescent="0.25">
      <c r="D7126" s="20"/>
    </row>
    <row r="7127" spans="4:4" hidden="1" x14ac:dyDescent="0.25">
      <c r="D7127" s="20"/>
    </row>
    <row r="7128" spans="4:4" hidden="1" x14ac:dyDescent="0.25">
      <c r="D7128" s="20"/>
    </row>
    <row r="7129" spans="4:4" hidden="1" x14ac:dyDescent="0.25">
      <c r="D7129" s="20"/>
    </row>
    <row r="7130" spans="4:4" hidden="1" x14ac:dyDescent="0.25">
      <c r="D7130" s="20"/>
    </row>
    <row r="7131" spans="4:4" hidden="1" x14ac:dyDescent="0.25">
      <c r="D7131" s="20"/>
    </row>
    <row r="7132" spans="4:4" hidden="1" x14ac:dyDescent="0.25">
      <c r="D7132" s="20"/>
    </row>
    <row r="7133" spans="4:4" hidden="1" x14ac:dyDescent="0.25">
      <c r="D7133" s="20"/>
    </row>
    <row r="7134" spans="4:4" hidden="1" x14ac:dyDescent="0.25">
      <c r="D7134" s="20"/>
    </row>
    <row r="7135" spans="4:4" hidden="1" x14ac:dyDescent="0.25">
      <c r="D7135" s="20"/>
    </row>
    <row r="7136" spans="4:4" hidden="1" x14ac:dyDescent="0.25">
      <c r="D7136" s="20"/>
    </row>
    <row r="7137" spans="4:4" hidden="1" x14ac:dyDescent="0.25">
      <c r="D7137" s="20"/>
    </row>
    <row r="7138" spans="4:4" hidden="1" x14ac:dyDescent="0.25">
      <c r="D7138" s="20"/>
    </row>
    <row r="7139" spans="4:4" hidden="1" x14ac:dyDescent="0.25">
      <c r="D7139" s="20"/>
    </row>
    <row r="7140" spans="4:4" hidden="1" x14ac:dyDescent="0.25">
      <c r="D7140" s="20"/>
    </row>
    <row r="7141" spans="4:4" hidden="1" x14ac:dyDescent="0.25">
      <c r="D7141" s="20"/>
    </row>
    <row r="7142" spans="4:4" hidden="1" x14ac:dyDescent="0.25">
      <c r="D7142" s="20"/>
    </row>
    <row r="7143" spans="4:4" hidden="1" x14ac:dyDescent="0.25">
      <c r="D7143" s="20"/>
    </row>
    <row r="7144" spans="4:4" hidden="1" x14ac:dyDescent="0.25">
      <c r="D7144" s="20"/>
    </row>
    <row r="7145" spans="4:4" hidden="1" x14ac:dyDescent="0.25">
      <c r="D7145" s="20"/>
    </row>
    <row r="7146" spans="4:4" hidden="1" x14ac:dyDescent="0.25">
      <c r="D7146" s="20"/>
    </row>
    <row r="7147" spans="4:4" hidden="1" x14ac:dyDescent="0.25">
      <c r="D7147" s="20"/>
    </row>
    <row r="7148" spans="4:4" hidden="1" x14ac:dyDescent="0.25">
      <c r="D7148" s="20"/>
    </row>
    <row r="7149" spans="4:4" hidden="1" x14ac:dyDescent="0.25">
      <c r="D7149" s="20"/>
    </row>
    <row r="7150" spans="4:4" hidden="1" x14ac:dyDescent="0.25">
      <c r="D7150" s="20"/>
    </row>
    <row r="7151" spans="4:4" hidden="1" x14ac:dyDescent="0.25">
      <c r="D7151" s="20"/>
    </row>
    <row r="7152" spans="4:4" hidden="1" x14ac:dyDescent="0.25">
      <c r="D7152" s="20"/>
    </row>
    <row r="7153" spans="4:4" hidden="1" x14ac:dyDescent="0.25">
      <c r="D7153" s="20"/>
    </row>
    <row r="7154" spans="4:4" hidden="1" x14ac:dyDescent="0.25">
      <c r="D7154" s="20"/>
    </row>
    <row r="7155" spans="4:4" hidden="1" x14ac:dyDescent="0.25">
      <c r="D7155" s="20"/>
    </row>
    <row r="7156" spans="4:4" hidden="1" x14ac:dyDescent="0.25">
      <c r="D7156" s="20"/>
    </row>
    <row r="7157" spans="4:4" hidden="1" x14ac:dyDescent="0.25">
      <c r="D7157" s="20"/>
    </row>
    <row r="7158" spans="4:4" hidden="1" x14ac:dyDescent="0.25">
      <c r="D7158" s="20"/>
    </row>
    <row r="7159" spans="4:4" hidden="1" x14ac:dyDescent="0.25">
      <c r="D7159" s="20"/>
    </row>
    <row r="7160" spans="4:4" hidden="1" x14ac:dyDescent="0.25">
      <c r="D7160" s="20"/>
    </row>
    <row r="7161" spans="4:4" hidden="1" x14ac:dyDescent="0.25">
      <c r="D7161" s="20"/>
    </row>
    <row r="7162" spans="4:4" hidden="1" x14ac:dyDescent="0.25">
      <c r="D7162" s="20"/>
    </row>
    <row r="7163" spans="4:4" hidden="1" x14ac:dyDescent="0.25">
      <c r="D7163" s="20"/>
    </row>
    <row r="7164" spans="4:4" hidden="1" x14ac:dyDescent="0.25">
      <c r="D7164" s="20"/>
    </row>
    <row r="7165" spans="4:4" hidden="1" x14ac:dyDescent="0.25">
      <c r="D7165" s="20"/>
    </row>
    <row r="7166" spans="4:4" hidden="1" x14ac:dyDescent="0.25">
      <c r="D7166" s="20"/>
    </row>
    <row r="7167" spans="4:4" hidden="1" x14ac:dyDescent="0.25">
      <c r="D7167" s="20"/>
    </row>
    <row r="7168" spans="4:4" hidden="1" x14ac:dyDescent="0.25">
      <c r="D7168" s="20"/>
    </row>
    <row r="7169" spans="4:4" hidden="1" x14ac:dyDescent="0.25">
      <c r="D7169" s="20"/>
    </row>
    <row r="7170" spans="4:4" hidden="1" x14ac:dyDescent="0.25">
      <c r="D7170" s="20"/>
    </row>
    <row r="7171" spans="4:4" hidden="1" x14ac:dyDescent="0.25">
      <c r="D7171" s="20"/>
    </row>
    <row r="7172" spans="4:4" hidden="1" x14ac:dyDescent="0.25">
      <c r="D7172" s="20"/>
    </row>
    <row r="7173" spans="4:4" hidden="1" x14ac:dyDescent="0.25">
      <c r="D7173" s="20"/>
    </row>
    <row r="7174" spans="4:4" hidden="1" x14ac:dyDescent="0.25">
      <c r="D7174" s="20"/>
    </row>
    <row r="7175" spans="4:4" hidden="1" x14ac:dyDescent="0.25">
      <c r="D7175" s="20"/>
    </row>
    <row r="7176" spans="4:4" hidden="1" x14ac:dyDescent="0.25">
      <c r="D7176" s="20"/>
    </row>
    <row r="7177" spans="4:4" hidden="1" x14ac:dyDescent="0.25">
      <c r="D7177" s="20"/>
    </row>
    <row r="7178" spans="4:4" hidden="1" x14ac:dyDescent="0.25">
      <c r="D7178" s="20"/>
    </row>
    <row r="7179" spans="4:4" hidden="1" x14ac:dyDescent="0.25">
      <c r="D7179" s="20"/>
    </row>
    <row r="7180" spans="4:4" hidden="1" x14ac:dyDescent="0.25">
      <c r="D7180" s="20"/>
    </row>
    <row r="7181" spans="4:4" hidden="1" x14ac:dyDescent="0.25">
      <c r="D7181" s="20"/>
    </row>
    <row r="7182" spans="4:4" hidden="1" x14ac:dyDescent="0.25">
      <c r="D7182" s="20"/>
    </row>
    <row r="7183" spans="4:4" hidden="1" x14ac:dyDescent="0.25">
      <c r="D7183" s="20"/>
    </row>
    <row r="7184" spans="4:4" hidden="1" x14ac:dyDescent="0.25">
      <c r="D7184" s="20"/>
    </row>
    <row r="7185" spans="4:4" hidden="1" x14ac:dyDescent="0.25">
      <c r="D7185" s="20"/>
    </row>
    <row r="7186" spans="4:4" hidden="1" x14ac:dyDescent="0.25">
      <c r="D7186" s="20"/>
    </row>
    <row r="7187" spans="4:4" hidden="1" x14ac:dyDescent="0.25">
      <c r="D7187" s="20"/>
    </row>
    <row r="7188" spans="4:4" hidden="1" x14ac:dyDescent="0.25">
      <c r="D7188" s="20"/>
    </row>
    <row r="7189" spans="4:4" hidden="1" x14ac:dyDescent="0.25">
      <c r="D7189" s="20"/>
    </row>
    <row r="7190" spans="4:4" hidden="1" x14ac:dyDescent="0.25">
      <c r="D7190" s="20"/>
    </row>
    <row r="7191" spans="4:4" hidden="1" x14ac:dyDescent="0.25">
      <c r="D7191" s="20"/>
    </row>
    <row r="7192" spans="4:4" hidden="1" x14ac:dyDescent="0.25">
      <c r="D7192" s="20"/>
    </row>
    <row r="7193" spans="4:4" hidden="1" x14ac:dyDescent="0.25">
      <c r="D7193" s="20"/>
    </row>
    <row r="7194" spans="4:4" hidden="1" x14ac:dyDescent="0.25">
      <c r="D7194" s="20"/>
    </row>
    <row r="7195" spans="4:4" hidden="1" x14ac:dyDescent="0.25">
      <c r="D7195" s="20"/>
    </row>
    <row r="7196" spans="4:4" hidden="1" x14ac:dyDescent="0.25">
      <c r="D7196" s="20"/>
    </row>
    <row r="7197" spans="4:4" hidden="1" x14ac:dyDescent="0.25">
      <c r="D7197" s="20"/>
    </row>
    <row r="7198" spans="4:4" hidden="1" x14ac:dyDescent="0.25">
      <c r="D7198" s="20"/>
    </row>
    <row r="7199" spans="4:4" hidden="1" x14ac:dyDescent="0.25">
      <c r="D7199" s="20"/>
    </row>
    <row r="7200" spans="4:4" hidden="1" x14ac:dyDescent="0.25">
      <c r="D7200" s="20"/>
    </row>
    <row r="7201" spans="4:4" hidden="1" x14ac:dyDescent="0.25">
      <c r="D7201" s="20"/>
    </row>
    <row r="7202" spans="4:4" hidden="1" x14ac:dyDescent="0.25">
      <c r="D7202" s="20"/>
    </row>
    <row r="7203" spans="4:4" hidden="1" x14ac:dyDescent="0.25">
      <c r="D7203" s="20"/>
    </row>
    <row r="7204" spans="4:4" hidden="1" x14ac:dyDescent="0.25">
      <c r="D7204" s="20"/>
    </row>
    <row r="7205" spans="4:4" hidden="1" x14ac:dyDescent="0.25">
      <c r="D7205" s="20"/>
    </row>
    <row r="7206" spans="4:4" hidden="1" x14ac:dyDescent="0.25">
      <c r="D7206" s="20"/>
    </row>
    <row r="7207" spans="4:4" hidden="1" x14ac:dyDescent="0.25">
      <c r="D7207" s="20"/>
    </row>
    <row r="7208" spans="4:4" hidden="1" x14ac:dyDescent="0.25">
      <c r="D7208" s="20"/>
    </row>
    <row r="7209" spans="4:4" hidden="1" x14ac:dyDescent="0.25">
      <c r="D7209" s="20"/>
    </row>
    <row r="7210" spans="4:4" hidden="1" x14ac:dyDescent="0.25">
      <c r="D7210" s="20"/>
    </row>
    <row r="7211" spans="4:4" hidden="1" x14ac:dyDescent="0.25">
      <c r="D7211" s="20"/>
    </row>
    <row r="7212" spans="4:4" hidden="1" x14ac:dyDescent="0.25">
      <c r="D7212" s="20"/>
    </row>
    <row r="7213" spans="4:4" hidden="1" x14ac:dyDescent="0.25">
      <c r="D7213" s="20"/>
    </row>
    <row r="7214" spans="4:4" hidden="1" x14ac:dyDescent="0.25">
      <c r="D7214" s="20"/>
    </row>
    <row r="7215" spans="4:4" hidden="1" x14ac:dyDescent="0.25">
      <c r="D7215" s="20"/>
    </row>
    <row r="7216" spans="4:4" hidden="1" x14ac:dyDescent="0.25">
      <c r="D7216" s="20"/>
    </row>
    <row r="7217" spans="4:4" hidden="1" x14ac:dyDescent="0.25">
      <c r="D7217" s="20"/>
    </row>
    <row r="7218" spans="4:4" hidden="1" x14ac:dyDescent="0.25">
      <c r="D7218" s="20"/>
    </row>
    <row r="7219" spans="4:4" hidden="1" x14ac:dyDescent="0.25">
      <c r="D7219" s="20"/>
    </row>
    <row r="7220" spans="4:4" hidden="1" x14ac:dyDescent="0.25">
      <c r="D7220" s="20"/>
    </row>
    <row r="7221" spans="4:4" hidden="1" x14ac:dyDescent="0.25">
      <c r="D7221" s="20"/>
    </row>
    <row r="7222" spans="4:4" hidden="1" x14ac:dyDescent="0.25">
      <c r="D7222" s="20"/>
    </row>
    <row r="7223" spans="4:4" hidden="1" x14ac:dyDescent="0.25">
      <c r="D7223" s="20"/>
    </row>
    <row r="7224" spans="4:4" hidden="1" x14ac:dyDescent="0.25">
      <c r="D7224" s="20"/>
    </row>
    <row r="7225" spans="4:4" hidden="1" x14ac:dyDescent="0.25">
      <c r="D7225" s="20"/>
    </row>
    <row r="7226" spans="4:4" hidden="1" x14ac:dyDescent="0.25">
      <c r="D7226" s="20"/>
    </row>
    <row r="7227" spans="4:4" hidden="1" x14ac:dyDescent="0.25">
      <c r="D7227" s="20"/>
    </row>
    <row r="7228" spans="4:4" hidden="1" x14ac:dyDescent="0.25">
      <c r="D7228" s="20"/>
    </row>
    <row r="7229" spans="4:4" hidden="1" x14ac:dyDescent="0.25">
      <c r="D7229" s="20"/>
    </row>
    <row r="7230" spans="4:4" hidden="1" x14ac:dyDescent="0.25">
      <c r="D7230" s="20"/>
    </row>
    <row r="7231" spans="4:4" hidden="1" x14ac:dyDescent="0.25">
      <c r="D7231" s="20"/>
    </row>
    <row r="7232" spans="4:4" hidden="1" x14ac:dyDescent="0.25">
      <c r="D7232" s="20"/>
    </row>
    <row r="7233" spans="4:4" hidden="1" x14ac:dyDescent="0.25">
      <c r="D7233" s="20"/>
    </row>
    <row r="7234" spans="4:4" hidden="1" x14ac:dyDescent="0.25">
      <c r="D7234" s="20"/>
    </row>
    <row r="7235" spans="4:4" hidden="1" x14ac:dyDescent="0.25">
      <c r="D7235" s="20"/>
    </row>
    <row r="7236" spans="4:4" hidden="1" x14ac:dyDescent="0.25">
      <c r="D7236" s="20"/>
    </row>
    <row r="7237" spans="4:4" hidden="1" x14ac:dyDescent="0.25">
      <c r="D7237" s="20"/>
    </row>
    <row r="7238" spans="4:4" hidden="1" x14ac:dyDescent="0.25">
      <c r="D7238" s="20"/>
    </row>
    <row r="7239" spans="4:4" hidden="1" x14ac:dyDescent="0.25">
      <c r="D7239" s="20"/>
    </row>
    <row r="7240" spans="4:4" hidden="1" x14ac:dyDescent="0.25">
      <c r="D7240" s="20"/>
    </row>
    <row r="7241" spans="4:4" hidden="1" x14ac:dyDescent="0.25">
      <c r="D7241" s="20"/>
    </row>
    <row r="7242" spans="4:4" hidden="1" x14ac:dyDescent="0.25">
      <c r="D7242" s="20"/>
    </row>
    <row r="7243" spans="4:4" hidden="1" x14ac:dyDescent="0.25">
      <c r="D7243" s="20"/>
    </row>
    <row r="7244" spans="4:4" hidden="1" x14ac:dyDescent="0.25">
      <c r="D7244" s="20"/>
    </row>
    <row r="7245" spans="4:4" hidden="1" x14ac:dyDescent="0.25">
      <c r="D7245" s="20"/>
    </row>
    <row r="7246" spans="4:4" hidden="1" x14ac:dyDescent="0.25">
      <c r="D7246" s="20"/>
    </row>
    <row r="7247" spans="4:4" hidden="1" x14ac:dyDescent="0.25">
      <c r="D7247" s="20"/>
    </row>
    <row r="7248" spans="4:4" hidden="1" x14ac:dyDescent="0.25">
      <c r="D7248" s="20"/>
    </row>
    <row r="7249" spans="4:4" hidden="1" x14ac:dyDescent="0.25">
      <c r="D7249" s="20"/>
    </row>
    <row r="7250" spans="4:4" hidden="1" x14ac:dyDescent="0.25">
      <c r="D7250" s="20"/>
    </row>
    <row r="7251" spans="4:4" hidden="1" x14ac:dyDescent="0.25">
      <c r="D7251" s="20"/>
    </row>
    <row r="7252" spans="4:4" hidden="1" x14ac:dyDescent="0.25">
      <c r="D7252" s="20"/>
    </row>
    <row r="7253" spans="4:4" hidden="1" x14ac:dyDescent="0.25">
      <c r="D7253" s="20"/>
    </row>
    <row r="7254" spans="4:4" hidden="1" x14ac:dyDescent="0.25">
      <c r="D7254" s="20"/>
    </row>
    <row r="7255" spans="4:4" hidden="1" x14ac:dyDescent="0.25">
      <c r="D7255" s="20"/>
    </row>
    <row r="7256" spans="4:4" hidden="1" x14ac:dyDescent="0.25">
      <c r="D7256" s="20"/>
    </row>
    <row r="7257" spans="4:4" hidden="1" x14ac:dyDescent="0.25">
      <c r="D7257" s="20"/>
    </row>
    <row r="7258" spans="4:4" hidden="1" x14ac:dyDescent="0.25">
      <c r="D7258" s="20"/>
    </row>
    <row r="7259" spans="4:4" hidden="1" x14ac:dyDescent="0.25">
      <c r="D7259" s="20"/>
    </row>
    <row r="7260" spans="4:4" hidden="1" x14ac:dyDescent="0.25">
      <c r="D7260" s="20"/>
    </row>
    <row r="7261" spans="4:4" hidden="1" x14ac:dyDescent="0.25">
      <c r="D7261" s="20"/>
    </row>
    <row r="7262" spans="4:4" hidden="1" x14ac:dyDescent="0.25">
      <c r="D7262" s="20"/>
    </row>
    <row r="7263" spans="4:4" hidden="1" x14ac:dyDescent="0.25">
      <c r="D7263" s="20"/>
    </row>
    <row r="7264" spans="4:4" hidden="1" x14ac:dyDescent="0.25">
      <c r="D7264" s="20"/>
    </row>
    <row r="7265" spans="4:4" hidden="1" x14ac:dyDescent="0.25">
      <c r="D7265" s="20"/>
    </row>
    <row r="7266" spans="4:4" hidden="1" x14ac:dyDescent="0.25">
      <c r="D7266" s="20"/>
    </row>
    <row r="7267" spans="4:4" hidden="1" x14ac:dyDescent="0.25">
      <c r="D7267" s="20"/>
    </row>
    <row r="7268" spans="4:4" hidden="1" x14ac:dyDescent="0.25">
      <c r="D7268" s="20"/>
    </row>
    <row r="7269" spans="4:4" hidden="1" x14ac:dyDescent="0.25">
      <c r="D7269" s="20"/>
    </row>
    <row r="7270" spans="4:4" hidden="1" x14ac:dyDescent="0.25">
      <c r="D7270" s="20"/>
    </row>
    <row r="7271" spans="4:4" hidden="1" x14ac:dyDescent="0.25">
      <c r="D7271" s="20"/>
    </row>
    <row r="7272" spans="4:4" hidden="1" x14ac:dyDescent="0.25">
      <c r="D7272" s="20"/>
    </row>
    <row r="7273" spans="4:4" hidden="1" x14ac:dyDescent="0.25">
      <c r="D7273" s="20"/>
    </row>
    <row r="7274" spans="4:4" hidden="1" x14ac:dyDescent="0.25">
      <c r="D7274" s="20"/>
    </row>
    <row r="7275" spans="4:4" hidden="1" x14ac:dyDescent="0.25">
      <c r="D7275" s="20"/>
    </row>
    <row r="7276" spans="4:4" hidden="1" x14ac:dyDescent="0.25">
      <c r="D7276" s="20"/>
    </row>
    <row r="7277" spans="4:4" hidden="1" x14ac:dyDescent="0.25">
      <c r="D7277" s="20"/>
    </row>
    <row r="7278" spans="4:4" hidden="1" x14ac:dyDescent="0.25">
      <c r="D7278" s="20"/>
    </row>
    <row r="7279" spans="4:4" hidden="1" x14ac:dyDescent="0.25">
      <c r="D7279" s="20"/>
    </row>
    <row r="7280" spans="4:4" hidden="1" x14ac:dyDescent="0.25">
      <c r="D7280" s="20"/>
    </row>
    <row r="7281" spans="4:4" hidden="1" x14ac:dyDescent="0.25">
      <c r="D7281" s="20"/>
    </row>
    <row r="7282" spans="4:4" hidden="1" x14ac:dyDescent="0.25">
      <c r="D7282" s="20"/>
    </row>
    <row r="7283" spans="4:4" hidden="1" x14ac:dyDescent="0.25">
      <c r="D7283" s="20"/>
    </row>
    <row r="7284" spans="4:4" hidden="1" x14ac:dyDescent="0.25">
      <c r="D7284" s="20"/>
    </row>
    <row r="7285" spans="4:4" hidden="1" x14ac:dyDescent="0.25">
      <c r="D7285" s="20"/>
    </row>
    <row r="7286" spans="4:4" hidden="1" x14ac:dyDescent="0.25">
      <c r="D7286" s="20"/>
    </row>
    <row r="7287" spans="4:4" hidden="1" x14ac:dyDescent="0.25">
      <c r="D7287" s="20"/>
    </row>
    <row r="7288" spans="4:4" hidden="1" x14ac:dyDescent="0.25">
      <c r="D7288" s="20"/>
    </row>
    <row r="7289" spans="4:4" hidden="1" x14ac:dyDescent="0.25">
      <c r="D7289" s="20"/>
    </row>
    <row r="7290" spans="4:4" hidden="1" x14ac:dyDescent="0.25">
      <c r="D7290" s="20"/>
    </row>
    <row r="7291" spans="4:4" hidden="1" x14ac:dyDescent="0.25">
      <c r="D7291" s="20"/>
    </row>
    <row r="7292" spans="4:4" hidden="1" x14ac:dyDescent="0.25">
      <c r="D7292" s="20"/>
    </row>
    <row r="7293" spans="4:4" hidden="1" x14ac:dyDescent="0.25">
      <c r="D7293" s="20"/>
    </row>
    <row r="7294" spans="4:4" hidden="1" x14ac:dyDescent="0.25">
      <c r="D7294" s="20"/>
    </row>
    <row r="7295" spans="4:4" hidden="1" x14ac:dyDescent="0.25">
      <c r="D7295" s="20"/>
    </row>
    <row r="7296" spans="4:4" hidden="1" x14ac:dyDescent="0.25">
      <c r="D7296" s="20"/>
    </row>
    <row r="7297" spans="4:4" hidden="1" x14ac:dyDescent="0.25">
      <c r="D7297" s="20"/>
    </row>
    <row r="7298" spans="4:4" hidden="1" x14ac:dyDescent="0.25">
      <c r="D7298" s="20"/>
    </row>
    <row r="7299" spans="4:4" hidden="1" x14ac:dyDescent="0.25">
      <c r="D7299" s="20"/>
    </row>
    <row r="7300" spans="4:4" hidden="1" x14ac:dyDescent="0.25">
      <c r="D7300" s="20"/>
    </row>
    <row r="7301" spans="4:4" hidden="1" x14ac:dyDescent="0.25">
      <c r="D7301" s="20"/>
    </row>
    <row r="7302" spans="4:4" hidden="1" x14ac:dyDescent="0.25">
      <c r="D7302" s="20"/>
    </row>
    <row r="7303" spans="4:4" hidden="1" x14ac:dyDescent="0.25">
      <c r="D7303" s="20"/>
    </row>
    <row r="7304" spans="4:4" hidden="1" x14ac:dyDescent="0.25">
      <c r="D7304" s="20"/>
    </row>
    <row r="7305" spans="4:4" hidden="1" x14ac:dyDescent="0.25">
      <c r="D7305" s="20"/>
    </row>
    <row r="7306" spans="4:4" hidden="1" x14ac:dyDescent="0.25">
      <c r="D7306" s="20"/>
    </row>
    <row r="7307" spans="4:4" hidden="1" x14ac:dyDescent="0.25">
      <c r="D7307" s="20"/>
    </row>
    <row r="7308" spans="4:4" hidden="1" x14ac:dyDescent="0.25">
      <c r="D7308" s="20"/>
    </row>
    <row r="7309" spans="4:4" hidden="1" x14ac:dyDescent="0.25">
      <c r="D7309" s="20"/>
    </row>
    <row r="7310" spans="4:4" hidden="1" x14ac:dyDescent="0.25">
      <c r="D7310" s="20"/>
    </row>
    <row r="7311" spans="4:4" hidden="1" x14ac:dyDescent="0.25">
      <c r="D7311" s="20"/>
    </row>
    <row r="7312" spans="4:4" hidden="1" x14ac:dyDescent="0.25">
      <c r="D7312" s="20"/>
    </row>
    <row r="7313" spans="4:4" hidden="1" x14ac:dyDescent="0.25">
      <c r="D7313" s="20"/>
    </row>
    <row r="7314" spans="4:4" hidden="1" x14ac:dyDescent="0.25">
      <c r="D7314" s="20"/>
    </row>
    <row r="7315" spans="4:4" hidden="1" x14ac:dyDescent="0.25">
      <c r="D7315" s="20"/>
    </row>
    <row r="7316" spans="4:4" hidden="1" x14ac:dyDescent="0.25">
      <c r="D7316" s="20"/>
    </row>
    <row r="7317" spans="4:4" hidden="1" x14ac:dyDescent="0.25">
      <c r="D7317" s="20"/>
    </row>
    <row r="7318" spans="4:4" hidden="1" x14ac:dyDescent="0.25">
      <c r="D7318" s="20"/>
    </row>
    <row r="7319" spans="4:4" hidden="1" x14ac:dyDescent="0.25">
      <c r="D7319" s="20"/>
    </row>
    <row r="7320" spans="4:4" hidden="1" x14ac:dyDescent="0.25">
      <c r="D7320" s="20"/>
    </row>
    <row r="7321" spans="4:4" hidden="1" x14ac:dyDescent="0.25">
      <c r="D7321" s="20"/>
    </row>
    <row r="7322" spans="4:4" hidden="1" x14ac:dyDescent="0.25">
      <c r="D7322" s="20"/>
    </row>
    <row r="7323" spans="4:4" hidden="1" x14ac:dyDescent="0.25">
      <c r="D7323" s="20"/>
    </row>
    <row r="7324" spans="4:4" hidden="1" x14ac:dyDescent="0.25">
      <c r="D7324" s="20"/>
    </row>
    <row r="7325" spans="4:4" hidden="1" x14ac:dyDescent="0.25">
      <c r="D7325" s="20"/>
    </row>
    <row r="7326" spans="4:4" hidden="1" x14ac:dyDescent="0.25">
      <c r="D7326" s="20"/>
    </row>
    <row r="7327" spans="4:4" hidden="1" x14ac:dyDescent="0.25">
      <c r="D7327" s="20"/>
    </row>
    <row r="7328" spans="4:4" hidden="1" x14ac:dyDescent="0.25">
      <c r="D7328" s="20"/>
    </row>
    <row r="7329" spans="4:4" hidden="1" x14ac:dyDescent="0.25">
      <c r="D7329" s="20"/>
    </row>
    <row r="7330" spans="4:4" hidden="1" x14ac:dyDescent="0.25">
      <c r="D7330" s="20"/>
    </row>
    <row r="7331" spans="4:4" hidden="1" x14ac:dyDescent="0.25">
      <c r="D7331" s="20"/>
    </row>
    <row r="7332" spans="4:4" hidden="1" x14ac:dyDescent="0.25">
      <c r="D7332" s="20"/>
    </row>
    <row r="7333" spans="4:4" hidden="1" x14ac:dyDescent="0.25">
      <c r="D7333" s="20"/>
    </row>
    <row r="7334" spans="4:4" hidden="1" x14ac:dyDescent="0.25">
      <c r="D7334" s="20"/>
    </row>
    <row r="7335" spans="4:4" hidden="1" x14ac:dyDescent="0.25">
      <c r="D7335" s="20"/>
    </row>
    <row r="7336" spans="4:4" hidden="1" x14ac:dyDescent="0.25">
      <c r="D7336" s="20"/>
    </row>
    <row r="7337" spans="4:4" hidden="1" x14ac:dyDescent="0.25">
      <c r="D7337" s="20"/>
    </row>
    <row r="7338" spans="4:4" hidden="1" x14ac:dyDescent="0.25">
      <c r="D7338" s="20"/>
    </row>
    <row r="7339" spans="4:4" hidden="1" x14ac:dyDescent="0.25">
      <c r="D7339" s="20"/>
    </row>
    <row r="7340" spans="4:4" hidden="1" x14ac:dyDescent="0.25">
      <c r="D7340" s="20"/>
    </row>
    <row r="7341" spans="4:4" hidden="1" x14ac:dyDescent="0.25">
      <c r="D7341" s="20"/>
    </row>
    <row r="7342" spans="4:4" hidden="1" x14ac:dyDescent="0.25">
      <c r="D7342" s="20"/>
    </row>
    <row r="7343" spans="4:4" hidden="1" x14ac:dyDescent="0.25">
      <c r="D7343" s="20"/>
    </row>
    <row r="7344" spans="4:4" hidden="1" x14ac:dyDescent="0.25">
      <c r="D7344" s="20"/>
    </row>
    <row r="7345" spans="4:4" hidden="1" x14ac:dyDescent="0.25">
      <c r="D7345" s="20"/>
    </row>
    <row r="7346" spans="4:4" hidden="1" x14ac:dyDescent="0.25">
      <c r="D7346" s="20"/>
    </row>
    <row r="7347" spans="4:4" hidden="1" x14ac:dyDescent="0.25">
      <c r="D7347" s="20"/>
    </row>
    <row r="7348" spans="4:4" hidden="1" x14ac:dyDescent="0.25">
      <c r="D7348" s="20"/>
    </row>
    <row r="7349" spans="4:4" hidden="1" x14ac:dyDescent="0.25">
      <c r="D7349" s="20"/>
    </row>
    <row r="7350" spans="4:4" hidden="1" x14ac:dyDescent="0.25">
      <c r="D7350" s="20"/>
    </row>
    <row r="7351" spans="4:4" hidden="1" x14ac:dyDescent="0.25">
      <c r="D7351" s="20"/>
    </row>
    <row r="7352" spans="4:4" hidden="1" x14ac:dyDescent="0.25">
      <c r="D7352" s="20"/>
    </row>
    <row r="7353" spans="4:4" hidden="1" x14ac:dyDescent="0.25">
      <c r="D7353" s="20"/>
    </row>
    <row r="7354" spans="4:4" hidden="1" x14ac:dyDescent="0.25">
      <c r="D7354" s="20"/>
    </row>
    <row r="7355" spans="4:4" hidden="1" x14ac:dyDescent="0.25">
      <c r="D7355" s="20"/>
    </row>
    <row r="7356" spans="4:4" hidden="1" x14ac:dyDescent="0.25">
      <c r="D7356" s="20"/>
    </row>
    <row r="7357" spans="4:4" hidden="1" x14ac:dyDescent="0.25">
      <c r="D7357" s="20"/>
    </row>
    <row r="7358" spans="4:4" hidden="1" x14ac:dyDescent="0.25">
      <c r="D7358" s="20"/>
    </row>
    <row r="7359" spans="4:4" hidden="1" x14ac:dyDescent="0.25">
      <c r="D7359" s="20"/>
    </row>
    <row r="7360" spans="4:4" hidden="1" x14ac:dyDescent="0.25">
      <c r="D7360" s="20"/>
    </row>
    <row r="7361" spans="4:4" hidden="1" x14ac:dyDescent="0.25">
      <c r="D7361" s="20"/>
    </row>
    <row r="7362" spans="4:4" hidden="1" x14ac:dyDescent="0.25">
      <c r="D7362" s="20"/>
    </row>
    <row r="7363" spans="4:4" hidden="1" x14ac:dyDescent="0.25">
      <c r="D7363" s="20"/>
    </row>
    <row r="7364" spans="4:4" hidden="1" x14ac:dyDescent="0.25">
      <c r="D7364" s="20"/>
    </row>
    <row r="7365" spans="4:4" hidden="1" x14ac:dyDescent="0.25">
      <c r="D7365" s="20"/>
    </row>
    <row r="7366" spans="4:4" hidden="1" x14ac:dyDescent="0.25">
      <c r="D7366" s="20"/>
    </row>
    <row r="7367" spans="4:4" hidden="1" x14ac:dyDescent="0.25">
      <c r="D7367" s="20"/>
    </row>
    <row r="7368" spans="4:4" hidden="1" x14ac:dyDescent="0.25">
      <c r="D7368" s="20"/>
    </row>
    <row r="7369" spans="4:4" hidden="1" x14ac:dyDescent="0.25">
      <c r="D7369" s="20"/>
    </row>
    <row r="7370" spans="4:4" hidden="1" x14ac:dyDescent="0.25">
      <c r="D7370" s="20"/>
    </row>
    <row r="7371" spans="4:4" hidden="1" x14ac:dyDescent="0.25">
      <c r="D7371" s="20"/>
    </row>
    <row r="7372" spans="4:4" hidden="1" x14ac:dyDescent="0.25">
      <c r="D7372" s="20"/>
    </row>
    <row r="7373" spans="4:4" hidden="1" x14ac:dyDescent="0.25">
      <c r="D7373" s="20"/>
    </row>
    <row r="7374" spans="4:4" hidden="1" x14ac:dyDescent="0.25">
      <c r="D7374" s="20"/>
    </row>
    <row r="7375" spans="4:4" hidden="1" x14ac:dyDescent="0.25">
      <c r="D7375" s="20"/>
    </row>
    <row r="7376" spans="4:4" hidden="1" x14ac:dyDescent="0.25">
      <c r="D7376" s="20"/>
    </row>
    <row r="7377" spans="4:4" hidden="1" x14ac:dyDescent="0.25">
      <c r="D7377" s="20"/>
    </row>
    <row r="7378" spans="4:4" hidden="1" x14ac:dyDescent="0.25">
      <c r="D7378" s="20"/>
    </row>
    <row r="7379" spans="4:4" hidden="1" x14ac:dyDescent="0.25">
      <c r="D7379" s="20"/>
    </row>
    <row r="7380" spans="4:4" hidden="1" x14ac:dyDescent="0.25">
      <c r="D7380" s="20"/>
    </row>
    <row r="7381" spans="4:4" hidden="1" x14ac:dyDescent="0.25">
      <c r="D7381" s="20"/>
    </row>
    <row r="7382" spans="4:4" hidden="1" x14ac:dyDescent="0.25">
      <c r="D7382" s="20"/>
    </row>
    <row r="7383" spans="4:4" hidden="1" x14ac:dyDescent="0.25">
      <c r="D7383" s="20"/>
    </row>
    <row r="7384" spans="4:4" hidden="1" x14ac:dyDescent="0.25">
      <c r="D7384" s="20"/>
    </row>
    <row r="7385" spans="4:4" hidden="1" x14ac:dyDescent="0.25">
      <c r="D7385" s="20"/>
    </row>
    <row r="7386" spans="4:4" hidden="1" x14ac:dyDescent="0.25">
      <c r="D7386" s="20"/>
    </row>
    <row r="7387" spans="4:4" hidden="1" x14ac:dyDescent="0.25">
      <c r="D7387" s="20"/>
    </row>
    <row r="7388" spans="4:4" hidden="1" x14ac:dyDescent="0.25">
      <c r="D7388" s="20"/>
    </row>
    <row r="7389" spans="4:4" hidden="1" x14ac:dyDescent="0.25">
      <c r="D7389" s="20"/>
    </row>
    <row r="7390" spans="4:4" hidden="1" x14ac:dyDescent="0.25">
      <c r="D7390" s="20"/>
    </row>
    <row r="7391" spans="4:4" hidden="1" x14ac:dyDescent="0.25">
      <c r="D7391" s="20"/>
    </row>
    <row r="7392" spans="4:4" hidden="1" x14ac:dyDescent="0.25">
      <c r="D7392" s="20"/>
    </row>
    <row r="7393" spans="4:4" hidden="1" x14ac:dyDescent="0.25">
      <c r="D7393" s="20"/>
    </row>
    <row r="7394" spans="4:4" hidden="1" x14ac:dyDescent="0.25">
      <c r="D7394" s="20"/>
    </row>
    <row r="7395" spans="4:4" hidden="1" x14ac:dyDescent="0.25">
      <c r="D7395" s="20"/>
    </row>
    <row r="7396" spans="4:4" hidden="1" x14ac:dyDescent="0.25">
      <c r="D7396" s="20"/>
    </row>
    <row r="7397" spans="4:4" hidden="1" x14ac:dyDescent="0.25">
      <c r="D7397" s="20"/>
    </row>
    <row r="7398" spans="4:4" hidden="1" x14ac:dyDescent="0.25">
      <c r="D7398" s="20"/>
    </row>
    <row r="7399" spans="4:4" hidden="1" x14ac:dyDescent="0.25">
      <c r="D7399" s="20"/>
    </row>
    <row r="7400" spans="4:4" hidden="1" x14ac:dyDescent="0.25">
      <c r="D7400" s="20"/>
    </row>
    <row r="7401" spans="4:4" hidden="1" x14ac:dyDescent="0.25">
      <c r="D7401" s="20"/>
    </row>
    <row r="7402" spans="4:4" hidden="1" x14ac:dyDescent="0.25">
      <c r="D7402" s="20"/>
    </row>
    <row r="7403" spans="4:4" hidden="1" x14ac:dyDescent="0.25">
      <c r="D7403" s="20"/>
    </row>
    <row r="7404" spans="4:4" hidden="1" x14ac:dyDescent="0.25">
      <c r="D7404" s="20"/>
    </row>
    <row r="7405" spans="4:4" hidden="1" x14ac:dyDescent="0.25">
      <c r="D7405" s="20"/>
    </row>
    <row r="7406" spans="4:4" hidden="1" x14ac:dyDescent="0.25">
      <c r="D7406" s="20"/>
    </row>
    <row r="7407" spans="4:4" hidden="1" x14ac:dyDescent="0.25">
      <c r="D7407" s="20"/>
    </row>
    <row r="7408" spans="4:4" hidden="1" x14ac:dyDescent="0.25">
      <c r="D7408" s="20"/>
    </row>
    <row r="7409" spans="4:4" hidden="1" x14ac:dyDescent="0.25">
      <c r="D7409" s="20"/>
    </row>
    <row r="7410" spans="4:4" hidden="1" x14ac:dyDescent="0.25">
      <c r="D7410" s="20"/>
    </row>
    <row r="7411" spans="4:4" hidden="1" x14ac:dyDescent="0.25">
      <c r="D7411" s="20"/>
    </row>
    <row r="7412" spans="4:4" hidden="1" x14ac:dyDescent="0.25">
      <c r="D7412" s="20"/>
    </row>
    <row r="7413" spans="4:4" hidden="1" x14ac:dyDescent="0.25">
      <c r="D7413" s="20"/>
    </row>
    <row r="7414" spans="4:4" hidden="1" x14ac:dyDescent="0.25">
      <c r="D7414" s="20"/>
    </row>
    <row r="7415" spans="4:4" hidden="1" x14ac:dyDescent="0.25">
      <c r="D7415" s="20"/>
    </row>
    <row r="7416" spans="4:4" hidden="1" x14ac:dyDescent="0.25">
      <c r="D7416" s="20"/>
    </row>
    <row r="7417" spans="4:4" hidden="1" x14ac:dyDescent="0.25">
      <c r="D7417" s="20"/>
    </row>
    <row r="7418" spans="4:4" hidden="1" x14ac:dyDescent="0.25">
      <c r="D7418" s="20"/>
    </row>
    <row r="7419" spans="4:4" hidden="1" x14ac:dyDescent="0.25">
      <c r="D7419" s="20"/>
    </row>
    <row r="7420" spans="4:4" hidden="1" x14ac:dyDescent="0.25">
      <c r="D7420" s="20"/>
    </row>
    <row r="7421" spans="4:4" hidden="1" x14ac:dyDescent="0.25">
      <c r="D7421" s="20"/>
    </row>
    <row r="7422" spans="4:4" hidden="1" x14ac:dyDescent="0.25">
      <c r="D7422" s="20"/>
    </row>
    <row r="7423" spans="4:4" hidden="1" x14ac:dyDescent="0.25">
      <c r="D7423" s="20"/>
    </row>
    <row r="7424" spans="4:4" hidden="1" x14ac:dyDescent="0.25">
      <c r="D7424" s="20"/>
    </row>
    <row r="7425" spans="4:4" hidden="1" x14ac:dyDescent="0.25">
      <c r="D7425" s="20"/>
    </row>
    <row r="7426" spans="4:4" hidden="1" x14ac:dyDescent="0.25">
      <c r="D7426" s="20"/>
    </row>
    <row r="7427" spans="4:4" hidden="1" x14ac:dyDescent="0.25">
      <c r="D7427" s="20"/>
    </row>
    <row r="7428" spans="4:4" hidden="1" x14ac:dyDescent="0.25">
      <c r="D7428" s="20"/>
    </row>
    <row r="7429" spans="4:4" hidden="1" x14ac:dyDescent="0.25">
      <c r="D7429" s="20"/>
    </row>
    <row r="7430" spans="4:4" hidden="1" x14ac:dyDescent="0.25">
      <c r="D7430" s="20"/>
    </row>
    <row r="7431" spans="4:4" hidden="1" x14ac:dyDescent="0.25">
      <c r="D7431" s="20"/>
    </row>
    <row r="7432" spans="4:4" hidden="1" x14ac:dyDescent="0.25">
      <c r="D7432" s="20"/>
    </row>
    <row r="7433" spans="4:4" hidden="1" x14ac:dyDescent="0.25">
      <c r="D7433" s="20"/>
    </row>
    <row r="7434" spans="4:4" hidden="1" x14ac:dyDescent="0.25">
      <c r="D7434" s="20"/>
    </row>
    <row r="7435" spans="4:4" hidden="1" x14ac:dyDescent="0.25">
      <c r="D7435" s="20"/>
    </row>
    <row r="7436" spans="4:4" hidden="1" x14ac:dyDescent="0.25">
      <c r="D7436" s="20"/>
    </row>
    <row r="7437" spans="4:4" hidden="1" x14ac:dyDescent="0.25">
      <c r="D7437" s="20"/>
    </row>
    <row r="7438" spans="4:4" hidden="1" x14ac:dyDescent="0.25">
      <c r="D7438" s="20"/>
    </row>
    <row r="7439" spans="4:4" hidden="1" x14ac:dyDescent="0.25">
      <c r="D7439" s="20"/>
    </row>
    <row r="7440" spans="4:4" hidden="1" x14ac:dyDescent="0.25">
      <c r="D7440" s="20"/>
    </row>
    <row r="7441" spans="4:4" hidden="1" x14ac:dyDescent="0.25">
      <c r="D7441" s="20"/>
    </row>
    <row r="7442" spans="4:4" hidden="1" x14ac:dyDescent="0.25">
      <c r="D7442" s="20"/>
    </row>
    <row r="7443" spans="4:4" hidden="1" x14ac:dyDescent="0.25">
      <c r="D7443" s="20"/>
    </row>
    <row r="7444" spans="4:4" hidden="1" x14ac:dyDescent="0.25">
      <c r="D7444" s="20"/>
    </row>
    <row r="7445" spans="4:4" hidden="1" x14ac:dyDescent="0.25">
      <c r="D7445" s="20"/>
    </row>
    <row r="7446" spans="4:4" hidden="1" x14ac:dyDescent="0.25">
      <c r="D7446" s="20"/>
    </row>
    <row r="7447" spans="4:4" hidden="1" x14ac:dyDescent="0.25">
      <c r="D7447" s="20"/>
    </row>
    <row r="7448" spans="4:4" hidden="1" x14ac:dyDescent="0.25">
      <c r="D7448" s="20"/>
    </row>
    <row r="7449" spans="4:4" hidden="1" x14ac:dyDescent="0.25">
      <c r="D7449" s="20"/>
    </row>
    <row r="7450" spans="4:4" hidden="1" x14ac:dyDescent="0.25">
      <c r="D7450" s="20"/>
    </row>
    <row r="7451" spans="4:4" hidden="1" x14ac:dyDescent="0.25">
      <c r="D7451" s="20"/>
    </row>
    <row r="7452" spans="4:4" hidden="1" x14ac:dyDescent="0.25">
      <c r="D7452" s="20"/>
    </row>
    <row r="7453" spans="4:4" hidden="1" x14ac:dyDescent="0.25">
      <c r="D7453" s="20"/>
    </row>
    <row r="7454" spans="4:4" hidden="1" x14ac:dyDescent="0.25">
      <c r="D7454" s="20"/>
    </row>
    <row r="7455" spans="4:4" hidden="1" x14ac:dyDescent="0.25">
      <c r="D7455" s="20"/>
    </row>
    <row r="7456" spans="4:4" hidden="1" x14ac:dyDescent="0.25">
      <c r="D7456" s="20"/>
    </row>
    <row r="7457" spans="4:4" hidden="1" x14ac:dyDescent="0.25">
      <c r="D7457" s="20"/>
    </row>
    <row r="7458" spans="4:4" hidden="1" x14ac:dyDescent="0.25">
      <c r="D7458" s="20"/>
    </row>
    <row r="7459" spans="4:4" hidden="1" x14ac:dyDescent="0.25">
      <c r="D7459" s="20"/>
    </row>
    <row r="7460" spans="4:4" hidden="1" x14ac:dyDescent="0.25">
      <c r="D7460" s="20"/>
    </row>
    <row r="7461" spans="4:4" hidden="1" x14ac:dyDescent="0.25">
      <c r="D7461" s="20"/>
    </row>
    <row r="7462" spans="4:4" hidden="1" x14ac:dyDescent="0.25">
      <c r="D7462" s="20"/>
    </row>
    <row r="7463" spans="4:4" hidden="1" x14ac:dyDescent="0.25">
      <c r="D7463" s="20"/>
    </row>
    <row r="7464" spans="4:4" hidden="1" x14ac:dyDescent="0.25">
      <c r="D7464" s="20"/>
    </row>
    <row r="7465" spans="4:4" hidden="1" x14ac:dyDescent="0.25">
      <c r="D7465" s="20"/>
    </row>
    <row r="7466" spans="4:4" hidden="1" x14ac:dyDescent="0.25">
      <c r="D7466" s="20"/>
    </row>
    <row r="7467" spans="4:4" hidden="1" x14ac:dyDescent="0.25">
      <c r="D7467" s="20"/>
    </row>
    <row r="7468" spans="4:4" hidden="1" x14ac:dyDescent="0.25">
      <c r="D7468" s="20"/>
    </row>
    <row r="7469" spans="4:4" hidden="1" x14ac:dyDescent="0.25">
      <c r="D7469" s="20"/>
    </row>
    <row r="7470" spans="4:4" hidden="1" x14ac:dyDescent="0.25">
      <c r="D7470" s="20"/>
    </row>
    <row r="7471" spans="4:4" hidden="1" x14ac:dyDescent="0.25">
      <c r="D7471" s="20"/>
    </row>
    <row r="7472" spans="4:4" hidden="1" x14ac:dyDescent="0.25">
      <c r="D7472" s="20"/>
    </row>
    <row r="7473" spans="4:4" hidden="1" x14ac:dyDescent="0.25">
      <c r="D7473" s="20"/>
    </row>
    <row r="7474" spans="4:4" hidden="1" x14ac:dyDescent="0.25">
      <c r="D7474" s="20"/>
    </row>
    <row r="7475" spans="4:4" hidden="1" x14ac:dyDescent="0.25">
      <c r="D7475" s="20"/>
    </row>
    <row r="7476" spans="4:4" hidden="1" x14ac:dyDescent="0.25">
      <c r="D7476" s="20"/>
    </row>
    <row r="7477" spans="4:4" hidden="1" x14ac:dyDescent="0.25">
      <c r="D7477" s="20"/>
    </row>
    <row r="7478" spans="4:4" hidden="1" x14ac:dyDescent="0.25">
      <c r="D7478" s="20"/>
    </row>
    <row r="7479" spans="4:4" hidden="1" x14ac:dyDescent="0.25">
      <c r="D7479" s="20"/>
    </row>
    <row r="7480" spans="4:4" hidden="1" x14ac:dyDescent="0.25">
      <c r="D7480" s="20"/>
    </row>
    <row r="7481" spans="4:4" hidden="1" x14ac:dyDescent="0.25">
      <c r="D7481" s="20"/>
    </row>
    <row r="7482" spans="4:4" hidden="1" x14ac:dyDescent="0.25">
      <c r="D7482" s="20"/>
    </row>
    <row r="7483" spans="4:4" hidden="1" x14ac:dyDescent="0.25">
      <c r="D7483" s="20"/>
    </row>
    <row r="7484" spans="4:4" hidden="1" x14ac:dyDescent="0.25">
      <c r="D7484" s="20"/>
    </row>
    <row r="7485" spans="4:4" hidden="1" x14ac:dyDescent="0.25">
      <c r="D7485" s="20"/>
    </row>
    <row r="7486" spans="4:4" hidden="1" x14ac:dyDescent="0.25">
      <c r="D7486" s="20"/>
    </row>
    <row r="7487" spans="4:4" hidden="1" x14ac:dyDescent="0.25">
      <c r="D7487" s="20"/>
    </row>
    <row r="7488" spans="4:4" hidden="1" x14ac:dyDescent="0.25">
      <c r="D7488" s="20"/>
    </row>
    <row r="7489" spans="4:4" hidden="1" x14ac:dyDescent="0.25">
      <c r="D7489" s="20"/>
    </row>
    <row r="7490" spans="4:4" hidden="1" x14ac:dyDescent="0.25">
      <c r="D7490" s="20"/>
    </row>
    <row r="7491" spans="4:4" hidden="1" x14ac:dyDescent="0.25">
      <c r="D7491" s="20"/>
    </row>
    <row r="7492" spans="4:4" hidden="1" x14ac:dyDescent="0.25">
      <c r="D7492" s="20"/>
    </row>
    <row r="7493" spans="4:4" hidden="1" x14ac:dyDescent="0.25">
      <c r="D7493" s="20"/>
    </row>
    <row r="7494" spans="4:4" hidden="1" x14ac:dyDescent="0.25">
      <c r="D7494" s="20"/>
    </row>
    <row r="7495" spans="4:4" hidden="1" x14ac:dyDescent="0.25">
      <c r="D7495" s="20"/>
    </row>
    <row r="7496" spans="4:4" hidden="1" x14ac:dyDescent="0.25">
      <c r="D7496" s="20"/>
    </row>
    <row r="7497" spans="4:4" hidden="1" x14ac:dyDescent="0.25">
      <c r="D7497" s="20"/>
    </row>
    <row r="7498" spans="4:4" hidden="1" x14ac:dyDescent="0.25">
      <c r="D7498" s="20"/>
    </row>
    <row r="7499" spans="4:4" hidden="1" x14ac:dyDescent="0.25">
      <c r="D7499" s="20"/>
    </row>
    <row r="7500" spans="4:4" hidden="1" x14ac:dyDescent="0.25">
      <c r="D7500" s="20"/>
    </row>
    <row r="7501" spans="4:4" hidden="1" x14ac:dyDescent="0.25">
      <c r="D7501" s="20"/>
    </row>
    <row r="7502" spans="4:4" hidden="1" x14ac:dyDescent="0.25">
      <c r="D7502" s="20"/>
    </row>
    <row r="7503" spans="4:4" hidden="1" x14ac:dyDescent="0.25">
      <c r="D7503" s="20"/>
    </row>
    <row r="7504" spans="4:4" hidden="1" x14ac:dyDescent="0.25">
      <c r="D7504" s="20"/>
    </row>
    <row r="7505" spans="4:4" hidden="1" x14ac:dyDescent="0.25">
      <c r="D7505" s="20"/>
    </row>
    <row r="7506" spans="4:4" hidden="1" x14ac:dyDescent="0.25">
      <c r="D7506" s="20"/>
    </row>
    <row r="7507" spans="4:4" hidden="1" x14ac:dyDescent="0.25">
      <c r="D7507" s="20"/>
    </row>
    <row r="7508" spans="4:4" hidden="1" x14ac:dyDescent="0.25">
      <c r="D7508" s="20"/>
    </row>
    <row r="7509" spans="4:4" hidden="1" x14ac:dyDescent="0.25">
      <c r="D7509" s="20"/>
    </row>
    <row r="7510" spans="4:4" hidden="1" x14ac:dyDescent="0.25">
      <c r="D7510" s="20"/>
    </row>
    <row r="7511" spans="4:4" hidden="1" x14ac:dyDescent="0.25">
      <c r="D7511" s="20"/>
    </row>
    <row r="7512" spans="4:4" hidden="1" x14ac:dyDescent="0.25">
      <c r="D7512" s="20"/>
    </row>
    <row r="7513" spans="4:4" hidden="1" x14ac:dyDescent="0.25">
      <c r="D7513" s="20"/>
    </row>
    <row r="7514" spans="4:4" hidden="1" x14ac:dyDescent="0.25">
      <c r="D7514" s="20"/>
    </row>
    <row r="7515" spans="4:4" hidden="1" x14ac:dyDescent="0.25">
      <c r="D7515" s="20"/>
    </row>
    <row r="7516" spans="4:4" hidden="1" x14ac:dyDescent="0.25">
      <c r="D7516" s="20"/>
    </row>
    <row r="7517" spans="4:4" hidden="1" x14ac:dyDescent="0.25">
      <c r="D7517" s="20"/>
    </row>
    <row r="7518" spans="4:4" hidden="1" x14ac:dyDescent="0.25">
      <c r="D7518" s="20"/>
    </row>
    <row r="7519" spans="4:4" hidden="1" x14ac:dyDescent="0.25">
      <c r="D7519" s="20"/>
    </row>
    <row r="7520" spans="4:4" hidden="1" x14ac:dyDescent="0.25">
      <c r="D7520" s="20"/>
    </row>
    <row r="7521" spans="4:4" hidden="1" x14ac:dyDescent="0.25">
      <c r="D7521" s="20"/>
    </row>
    <row r="7522" spans="4:4" hidden="1" x14ac:dyDescent="0.25">
      <c r="D7522" s="20"/>
    </row>
    <row r="7523" spans="4:4" hidden="1" x14ac:dyDescent="0.25">
      <c r="D7523" s="20"/>
    </row>
    <row r="7524" spans="4:4" hidden="1" x14ac:dyDescent="0.25">
      <c r="D7524" s="20"/>
    </row>
    <row r="7525" spans="4:4" hidden="1" x14ac:dyDescent="0.25">
      <c r="D7525" s="20"/>
    </row>
    <row r="7526" spans="4:4" hidden="1" x14ac:dyDescent="0.25">
      <c r="D7526" s="20"/>
    </row>
    <row r="7527" spans="4:4" hidden="1" x14ac:dyDescent="0.25">
      <c r="D7527" s="20"/>
    </row>
    <row r="7528" spans="4:4" hidden="1" x14ac:dyDescent="0.25">
      <c r="D7528" s="20"/>
    </row>
    <row r="7529" spans="4:4" hidden="1" x14ac:dyDescent="0.25">
      <c r="D7529" s="20"/>
    </row>
    <row r="7530" spans="4:4" hidden="1" x14ac:dyDescent="0.25">
      <c r="D7530" s="20"/>
    </row>
    <row r="7531" spans="4:4" hidden="1" x14ac:dyDescent="0.25">
      <c r="D7531" s="20"/>
    </row>
    <row r="7532" spans="4:4" hidden="1" x14ac:dyDescent="0.25">
      <c r="D7532" s="20"/>
    </row>
    <row r="7533" spans="4:4" hidden="1" x14ac:dyDescent="0.25">
      <c r="D7533" s="20"/>
    </row>
    <row r="7534" spans="4:4" hidden="1" x14ac:dyDescent="0.25">
      <c r="D7534" s="20"/>
    </row>
    <row r="7535" spans="4:4" hidden="1" x14ac:dyDescent="0.25">
      <c r="D7535" s="20"/>
    </row>
    <row r="7536" spans="4:4" hidden="1" x14ac:dyDescent="0.25">
      <c r="D7536" s="20"/>
    </row>
    <row r="7537" spans="4:4" hidden="1" x14ac:dyDescent="0.25">
      <c r="D7537" s="20"/>
    </row>
    <row r="7538" spans="4:4" hidden="1" x14ac:dyDescent="0.25">
      <c r="D7538" s="20"/>
    </row>
    <row r="7539" spans="4:4" hidden="1" x14ac:dyDescent="0.25">
      <c r="D7539" s="20"/>
    </row>
    <row r="7540" spans="4:4" hidden="1" x14ac:dyDescent="0.25">
      <c r="D7540" s="20"/>
    </row>
    <row r="7541" spans="4:4" hidden="1" x14ac:dyDescent="0.25">
      <c r="D7541" s="20"/>
    </row>
    <row r="7542" spans="4:4" hidden="1" x14ac:dyDescent="0.25">
      <c r="D7542" s="20"/>
    </row>
    <row r="7543" spans="4:4" hidden="1" x14ac:dyDescent="0.25">
      <c r="D7543" s="20"/>
    </row>
    <row r="7544" spans="4:4" hidden="1" x14ac:dyDescent="0.25">
      <c r="D7544" s="20"/>
    </row>
    <row r="7545" spans="4:4" hidden="1" x14ac:dyDescent="0.25">
      <c r="D7545" s="20"/>
    </row>
    <row r="7546" spans="4:4" hidden="1" x14ac:dyDescent="0.25">
      <c r="D7546" s="20"/>
    </row>
    <row r="7547" spans="4:4" hidden="1" x14ac:dyDescent="0.25">
      <c r="D7547" s="20"/>
    </row>
    <row r="7548" spans="4:4" hidden="1" x14ac:dyDescent="0.25">
      <c r="D7548" s="20"/>
    </row>
    <row r="7549" spans="4:4" hidden="1" x14ac:dyDescent="0.25">
      <c r="D7549" s="20"/>
    </row>
    <row r="7550" spans="4:4" hidden="1" x14ac:dyDescent="0.25">
      <c r="D7550" s="20"/>
    </row>
    <row r="7551" spans="4:4" hidden="1" x14ac:dyDescent="0.25">
      <c r="D7551" s="20"/>
    </row>
    <row r="7552" spans="4:4" hidden="1" x14ac:dyDescent="0.25">
      <c r="D7552" s="20"/>
    </row>
    <row r="7553" spans="4:4" hidden="1" x14ac:dyDescent="0.25">
      <c r="D7553" s="20"/>
    </row>
    <row r="7554" spans="4:4" hidden="1" x14ac:dyDescent="0.25">
      <c r="D7554" s="20"/>
    </row>
    <row r="7555" spans="4:4" hidden="1" x14ac:dyDescent="0.25">
      <c r="D7555" s="20"/>
    </row>
    <row r="7556" spans="4:4" hidden="1" x14ac:dyDescent="0.25">
      <c r="D7556" s="20"/>
    </row>
    <row r="7557" spans="4:4" hidden="1" x14ac:dyDescent="0.25">
      <c r="D7557" s="20"/>
    </row>
    <row r="7558" spans="4:4" hidden="1" x14ac:dyDescent="0.25">
      <c r="D7558" s="20"/>
    </row>
    <row r="7559" spans="4:4" hidden="1" x14ac:dyDescent="0.25">
      <c r="D7559" s="20"/>
    </row>
    <row r="7560" spans="4:4" hidden="1" x14ac:dyDescent="0.25">
      <c r="D7560" s="20"/>
    </row>
    <row r="7561" spans="4:4" hidden="1" x14ac:dyDescent="0.25">
      <c r="D7561" s="20"/>
    </row>
    <row r="7562" spans="4:4" hidden="1" x14ac:dyDescent="0.25">
      <c r="D7562" s="20"/>
    </row>
    <row r="7563" spans="4:4" hidden="1" x14ac:dyDescent="0.25">
      <c r="D7563" s="20"/>
    </row>
    <row r="7564" spans="4:4" hidden="1" x14ac:dyDescent="0.25">
      <c r="D7564" s="20"/>
    </row>
    <row r="7565" spans="4:4" hidden="1" x14ac:dyDescent="0.25">
      <c r="D7565" s="20"/>
    </row>
    <row r="7566" spans="4:4" hidden="1" x14ac:dyDescent="0.25">
      <c r="D7566" s="20"/>
    </row>
    <row r="7567" spans="4:4" hidden="1" x14ac:dyDescent="0.25">
      <c r="D7567" s="20"/>
    </row>
    <row r="7568" spans="4:4" hidden="1" x14ac:dyDescent="0.25">
      <c r="D7568" s="20"/>
    </row>
    <row r="7569" spans="4:4" hidden="1" x14ac:dyDescent="0.25">
      <c r="D7569" s="20"/>
    </row>
    <row r="7570" spans="4:4" hidden="1" x14ac:dyDescent="0.25">
      <c r="D7570" s="20"/>
    </row>
    <row r="7571" spans="4:4" hidden="1" x14ac:dyDescent="0.25">
      <c r="D7571" s="20"/>
    </row>
    <row r="7572" spans="4:4" hidden="1" x14ac:dyDescent="0.25">
      <c r="D7572" s="20"/>
    </row>
    <row r="7573" spans="4:4" hidden="1" x14ac:dyDescent="0.25">
      <c r="D7573" s="20"/>
    </row>
    <row r="7574" spans="4:4" hidden="1" x14ac:dyDescent="0.25">
      <c r="D7574" s="20"/>
    </row>
    <row r="7575" spans="4:4" hidden="1" x14ac:dyDescent="0.25">
      <c r="D7575" s="20"/>
    </row>
    <row r="7576" spans="4:4" hidden="1" x14ac:dyDescent="0.25">
      <c r="D7576" s="20"/>
    </row>
    <row r="7577" spans="4:4" hidden="1" x14ac:dyDescent="0.25">
      <c r="D7577" s="20"/>
    </row>
    <row r="7578" spans="4:4" hidden="1" x14ac:dyDescent="0.25">
      <c r="D7578" s="20"/>
    </row>
    <row r="7579" spans="4:4" hidden="1" x14ac:dyDescent="0.25">
      <c r="D7579" s="20"/>
    </row>
    <row r="7580" spans="4:4" hidden="1" x14ac:dyDescent="0.25">
      <c r="D7580" s="20"/>
    </row>
    <row r="7581" spans="4:4" hidden="1" x14ac:dyDescent="0.25">
      <c r="D7581" s="20"/>
    </row>
    <row r="7582" spans="4:4" hidden="1" x14ac:dyDescent="0.25">
      <c r="D7582" s="20"/>
    </row>
    <row r="7583" spans="4:4" hidden="1" x14ac:dyDescent="0.25">
      <c r="D7583" s="20"/>
    </row>
    <row r="7584" spans="4:4" hidden="1" x14ac:dyDescent="0.25">
      <c r="D7584" s="20"/>
    </row>
    <row r="7585" spans="4:4" hidden="1" x14ac:dyDescent="0.25">
      <c r="D7585" s="20"/>
    </row>
    <row r="7586" spans="4:4" hidden="1" x14ac:dyDescent="0.25">
      <c r="D7586" s="20"/>
    </row>
    <row r="7587" spans="4:4" hidden="1" x14ac:dyDescent="0.25">
      <c r="D7587" s="20"/>
    </row>
    <row r="7588" spans="4:4" hidden="1" x14ac:dyDescent="0.25">
      <c r="D7588" s="20"/>
    </row>
    <row r="7589" spans="4:4" hidden="1" x14ac:dyDescent="0.25">
      <c r="D7589" s="20"/>
    </row>
    <row r="7590" spans="4:4" hidden="1" x14ac:dyDescent="0.25">
      <c r="D7590" s="20"/>
    </row>
    <row r="7591" spans="4:4" hidden="1" x14ac:dyDescent="0.25">
      <c r="D7591" s="20"/>
    </row>
    <row r="7592" spans="4:4" hidden="1" x14ac:dyDescent="0.25">
      <c r="D7592" s="20"/>
    </row>
    <row r="7593" spans="4:4" hidden="1" x14ac:dyDescent="0.25">
      <c r="D7593" s="20"/>
    </row>
    <row r="7594" spans="4:4" hidden="1" x14ac:dyDescent="0.25">
      <c r="D7594" s="20"/>
    </row>
    <row r="7595" spans="4:4" hidden="1" x14ac:dyDescent="0.25">
      <c r="D7595" s="20"/>
    </row>
    <row r="7596" spans="4:4" hidden="1" x14ac:dyDescent="0.25">
      <c r="D7596" s="20"/>
    </row>
    <row r="7597" spans="4:4" hidden="1" x14ac:dyDescent="0.25">
      <c r="D7597" s="20"/>
    </row>
    <row r="7598" spans="4:4" hidden="1" x14ac:dyDescent="0.25">
      <c r="D7598" s="20"/>
    </row>
    <row r="7599" spans="4:4" hidden="1" x14ac:dyDescent="0.25">
      <c r="D7599" s="20"/>
    </row>
    <row r="7600" spans="4:4" hidden="1" x14ac:dyDescent="0.25">
      <c r="D7600" s="20"/>
    </row>
    <row r="7601" spans="4:4" hidden="1" x14ac:dyDescent="0.25">
      <c r="D7601" s="20"/>
    </row>
    <row r="7602" spans="4:4" hidden="1" x14ac:dyDescent="0.25">
      <c r="D7602" s="20"/>
    </row>
    <row r="7603" spans="4:4" hidden="1" x14ac:dyDescent="0.25">
      <c r="D7603" s="20"/>
    </row>
    <row r="7604" spans="4:4" hidden="1" x14ac:dyDescent="0.25">
      <c r="D7604" s="20"/>
    </row>
    <row r="7605" spans="4:4" hidden="1" x14ac:dyDescent="0.25">
      <c r="D7605" s="20"/>
    </row>
    <row r="7606" spans="4:4" hidden="1" x14ac:dyDescent="0.25">
      <c r="D7606" s="20"/>
    </row>
    <row r="7607" spans="4:4" hidden="1" x14ac:dyDescent="0.25">
      <c r="D7607" s="20"/>
    </row>
    <row r="7608" spans="4:4" hidden="1" x14ac:dyDescent="0.25">
      <c r="D7608" s="20"/>
    </row>
    <row r="7609" spans="4:4" hidden="1" x14ac:dyDescent="0.25">
      <c r="D7609" s="20"/>
    </row>
    <row r="7610" spans="4:4" hidden="1" x14ac:dyDescent="0.25">
      <c r="D7610" s="20"/>
    </row>
    <row r="7611" spans="4:4" hidden="1" x14ac:dyDescent="0.25">
      <c r="D7611" s="20"/>
    </row>
    <row r="7612" spans="4:4" hidden="1" x14ac:dyDescent="0.25">
      <c r="D7612" s="20"/>
    </row>
    <row r="7613" spans="4:4" hidden="1" x14ac:dyDescent="0.25">
      <c r="D7613" s="20"/>
    </row>
    <row r="7614" spans="4:4" hidden="1" x14ac:dyDescent="0.25">
      <c r="D7614" s="20"/>
    </row>
    <row r="7615" spans="4:4" hidden="1" x14ac:dyDescent="0.25">
      <c r="D7615" s="20"/>
    </row>
    <row r="7616" spans="4:4" hidden="1" x14ac:dyDescent="0.25">
      <c r="D7616" s="20"/>
    </row>
    <row r="7617" spans="4:4" hidden="1" x14ac:dyDescent="0.25">
      <c r="D7617" s="20"/>
    </row>
    <row r="7618" spans="4:4" hidden="1" x14ac:dyDescent="0.25">
      <c r="D7618" s="20"/>
    </row>
    <row r="7619" spans="4:4" hidden="1" x14ac:dyDescent="0.25">
      <c r="D7619" s="20"/>
    </row>
    <row r="7620" spans="4:4" hidden="1" x14ac:dyDescent="0.25">
      <c r="D7620" s="20"/>
    </row>
    <row r="7621" spans="4:4" hidden="1" x14ac:dyDescent="0.25">
      <c r="D7621" s="20"/>
    </row>
    <row r="7622" spans="4:4" hidden="1" x14ac:dyDescent="0.25">
      <c r="D7622" s="20"/>
    </row>
    <row r="7623" spans="4:4" hidden="1" x14ac:dyDescent="0.25">
      <c r="D7623" s="20"/>
    </row>
    <row r="7624" spans="4:4" hidden="1" x14ac:dyDescent="0.25">
      <c r="D7624" s="20"/>
    </row>
    <row r="7625" spans="4:4" hidden="1" x14ac:dyDescent="0.25">
      <c r="D7625" s="20"/>
    </row>
    <row r="7626" spans="4:4" hidden="1" x14ac:dyDescent="0.25">
      <c r="D7626" s="20"/>
    </row>
    <row r="7627" spans="4:4" hidden="1" x14ac:dyDescent="0.25">
      <c r="D7627" s="20"/>
    </row>
    <row r="7628" spans="4:4" hidden="1" x14ac:dyDescent="0.25">
      <c r="D7628" s="20"/>
    </row>
    <row r="7629" spans="4:4" hidden="1" x14ac:dyDescent="0.25">
      <c r="D7629" s="20"/>
    </row>
    <row r="7630" spans="4:4" hidden="1" x14ac:dyDescent="0.25">
      <c r="D7630" s="20"/>
    </row>
    <row r="7631" spans="4:4" hidden="1" x14ac:dyDescent="0.25">
      <c r="D7631" s="20"/>
    </row>
    <row r="7632" spans="4:4" hidden="1" x14ac:dyDescent="0.25">
      <c r="D7632" s="20"/>
    </row>
    <row r="7633" spans="4:4" hidden="1" x14ac:dyDescent="0.25">
      <c r="D7633" s="20"/>
    </row>
    <row r="7634" spans="4:4" hidden="1" x14ac:dyDescent="0.25">
      <c r="D7634" s="20"/>
    </row>
    <row r="7635" spans="4:4" hidden="1" x14ac:dyDescent="0.25">
      <c r="D7635" s="20"/>
    </row>
    <row r="7636" spans="4:4" hidden="1" x14ac:dyDescent="0.25">
      <c r="D7636" s="20"/>
    </row>
    <row r="7637" spans="4:4" hidden="1" x14ac:dyDescent="0.25">
      <c r="D7637" s="20"/>
    </row>
    <row r="7638" spans="4:4" hidden="1" x14ac:dyDescent="0.25">
      <c r="D7638" s="20"/>
    </row>
    <row r="7639" spans="4:4" hidden="1" x14ac:dyDescent="0.25">
      <c r="D7639" s="20"/>
    </row>
    <row r="7640" spans="4:4" hidden="1" x14ac:dyDescent="0.25">
      <c r="D7640" s="20"/>
    </row>
    <row r="7641" spans="4:4" hidden="1" x14ac:dyDescent="0.25">
      <c r="D7641" s="20"/>
    </row>
    <row r="7642" spans="4:4" hidden="1" x14ac:dyDescent="0.25">
      <c r="D7642" s="20"/>
    </row>
    <row r="7643" spans="4:4" hidden="1" x14ac:dyDescent="0.25">
      <c r="D7643" s="20"/>
    </row>
    <row r="7644" spans="4:4" hidden="1" x14ac:dyDescent="0.25">
      <c r="D7644" s="20"/>
    </row>
    <row r="7645" spans="4:4" hidden="1" x14ac:dyDescent="0.25">
      <c r="D7645" s="20"/>
    </row>
    <row r="7646" spans="4:4" hidden="1" x14ac:dyDescent="0.25">
      <c r="D7646" s="20"/>
    </row>
    <row r="7647" spans="4:4" hidden="1" x14ac:dyDescent="0.25">
      <c r="D7647" s="20"/>
    </row>
    <row r="7648" spans="4:4" hidden="1" x14ac:dyDescent="0.25">
      <c r="D7648" s="20"/>
    </row>
    <row r="7649" spans="4:4" hidden="1" x14ac:dyDescent="0.25">
      <c r="D7649" s="20"/>
    </row>
    <row r="7650" spans="4:4" hidden="1" x14ac:dyDescent="0.25">
      <c r="D7650" s="20"/>
    </row>
    <row r="7651" spans="4:4" hidden="1" x14ac:dyDescent="0.25">
      <c r="D7651" s="20"/>
    </row>
    <row r="7652" spans="4:4" hidden="1" x14ac:dyDescent="0.25">
      <c r="D7652" s="20"/>
    </row>
    <row r="7653" spans="4:4" hidden="1" x14ac:dyDescent="0.25">
      <c r="D7653" s="20"/>
    </row>
    <row r="7654" spans="4:4" hidden="1" x14ac:dyDescent="0.25">
      <c r="D7654" s="20"/>
    </row>
    <row r="7655" spans="4:4" hidden="1" x14ac:dyDescent="0.25">
      <c r="D7655" s="20"/>
    </row>
    <row r="7656" spans="4:4" hidden="1" x14ac:dyDescent="0.25">
      <c r="D7656" s="20"/>
    </row>
    <row r="7657" spans="4:4" hidden="1" x14ac:dyDescent="0.25">
      <c r="D7657" s="20"/>
    </row>
    <row r="7658" spans="4:4" hidden="1" x14ac:dyDescent="0.25">
      <c r="D7658" s="20"/>
    </row>
    <row r="7659" spans="4:4" hidden="1" x14ac:dyDescent="0.25">
      <c r="D7659" s="20"/>
    </row>
    <row r="7660" spans="4:4" hidden="1" x14ac:dyDescent="0.25">
      <c r="D7660" s="20"/>
    </row>
    <row r="7661" spans="4:4" hidden="1" x14ac:dyDescent="0.25">
      <c r="D7661" s="20"/>
    </row>
    <row r="7662" spans="4:4" hidden="1" x14ac:dyDescent="0.25">
      <c r="D7662" s="20"/>
    </row>
    <row r="7663" spans="4:4" hidden="1" x14ac:dyDescent="0.25">
      <c r="D7663" s="20"/>
    </row>
    <row r="7664" spans="4:4" hidden="1" x14ac:dyDescent="0.25">
      <c r="D7664" s="20"/>
    </row>
    <row r="7665" spans="4:4" hidden="1" x14ac:dyDescent="0.25">
      <c r="D7665" s="20"/>
    </row>
    <row r="7666" spans="4:4" hidden="1" x14ac:dyDescent="0.25">
      <c r="D7666" s="20"/>
    </row>
    <row r="7667" spans="4:4" hidden="1" x14ac:dyDescent="0.25">
      <c r="D7667" s="20"/>
    </row>
    <row r="7668" spans="4:4" hidden="1" x14ac:dyDescent="0.25">
      <c r="D7668" s="20"/>
    </row>
    <row r="7669" spans="4:4" hidden="1" x14ac:dyDescent="0.25">
      <c r="D7669" s="20"/>
    </row>
    <row r="7670" spans="4:4" hidden="1" x14ac:dyDescent="0.25">
      <c r="D7670" s="20"/>
    </row>
    <row r="7671" spans="4:4" hidden="1" x14ac:dyDescent="0.25">
      <c r="D7671" s="20"/>
    </row>
    <row r="7672" spans="4:4" hidden="1" x14ac:dyDescent="0.25">
      <c r="D7672" s="20"/>
    </row>
    <row r="7673" spans="4:4" hidden="1" x14ac:dyDescent="0.25">
      <c r="D7673" s="20"/>
    </row>
    <row r="7674" spans="4:4" hidden="1" x14ac:dyDescent="0.25">
      <c r="D7674" s="20"/>
    </row>
    <row r="7675" spans="4:4" hidden="1" x14ac:dyDescent="0.25">
      <c r="D7675" s="20"/>
    </row>
    <row r="7676" spans="4:4" hidden="1" x14ac:dyDescent="0.25">
      <c r="D7676" s="20"/>
    </row>
    <row r="7677" spans="4:4" hidden="1" x14ac:dyDescent="0.25">
      <c r="D7677" s="20"/>
    </row>
    <row r="7678" spans="4:4" hidden="1" x14ac:dyDescent="0.25">
      <c r="D7678" s="20"/>
    </row>
    <row r="7679" spans="4:4" hidden="1" x14ac:dyDescent="0.25">
      <c r="D7679" s="20"/>
    </row>
    <row r="7680" spans="4:4" hidden="1" x14ac:dyDescent="0.25">
      <c r="D7680" s="20"/>
    </row>
    <row r="7681" spans="4:4" hidden="1" x14ac:dyDescent="0.25">
      <c r="D7681" s="20"/>
    </row>
    <row r="7682" spans="4:4" hidden="1" x14ac:dyDescent="0.25">
      <c r="D7682" s="20"/>
    </row>
    <row r="7683" spans="4:4" hidden="1" x14ac:dyDescent="0.25">
      <c r="D7683" s="20"/>
    </row>
    <row r="7684" spans="4:4" hidden="1" x14ac:dyDescent="0.25">
      <c r="D7684" s="20"/>
    </row>
    <row r="7685" spans="4:4" hidden="1" x14ac:dyDescent="0.25">
      <c r="D7685" s="20"/>
    </row>
    <row r="7686" spans="4:4" hidden="1" x14ac:dyDescent="0.25">
      <c r="D7686" s="20"/>
    </row>
    <row r="7687" spans="4:4" hidden="1" x14ac:dyDescent="0.25">
      <c r="D7687" s="20"/>
    </row>
    <row r="7688" spans="4:4" hidden="1" x14ac:dyDescent="0.25">
      <c r="D7688" s="20"/>
    </row>
    <row r="7689" spans="4:4" hidden="1" x14ac:dyDescent="0.25">
      <c r="D7689" s="20"/>
    </row>
    <row r="7690" spans="4:4" hidden="1" x14ac:dyDescent="0.25">
      <c r="D7690" s="20"/>
    </row>
    <row r="7691" spans="4:4" hidden="1" x14ac:dyDescent="0.25">
      <c r="D7691" s="20"/>
    </row>
    <row r="7692" spans="4:4" hidden="1" x14ac:dyDescent="0.25">
      <c r="D7692" s="20"/>
    </row>
    <row r="7693" spans="4:4" hidden="1" x14ac:dyDescent="0.25">
      <c r="D7693" s="20"/>
    </row>
    <row r="7694" spans="4:4" hidden="1" x14ac:dyDescent="0.25">
      <c r="D7694" s="20"/>
    </row>
    <row r="7695" spans="4:4" hidden="1" x14ac:dyDescent="0.25">
      <c r="D7695" s="20"/>
    </row>
    <row r="7696" spans="4:4" hidden="1" x14ac:dyDescent="0.25">
      <c r="D7696" s="20"/>
    </row>
    <row r="7697" spans="4:4" hidden="1" x14ac:dyDescent="0.25">
      <c r="D7697" s="20"/>
    </row>
    <row r="7698" spans="4:4" hidden="1" x14ac:dyDescent="0.25">
      <c r="D7698" s="20"/>
    </row>
    <row r="7699" spans="4:4" hidden="1" x14ac:dyDescent="0.25">
      <c r="D7699" s="20"/>
    </row>
    <row r="7700" spans="4:4" hidden="1" x14ac:dyDescent="0.25">
      <c r="D7700" s="20"/>
    </row>
    <row r="7701" spans="4:4" hidden="1" x14ac:dyDescent="0.25">
      <c r="D7701" s="20"/>
    </row>
    <row r="7702" spans="4:4" hidden="1" x14ac:dyDescent="0.25">
      <c r="D7702" s="20"/>
    </row>
    <row r="7703" spans="4:4" hidden="1" x14ac:dyDescent="0.25">
      <c r="D7703" s="20"/>
    </row>
    <row r="7704" spans="4:4" hidden="1" x14ac:dyDescent="0.25">
      <c r="D7704" s="20"/>
    </row>
    <row r="7705" spans="4:4" hidden="1" x14ac:dyDescent="0.25">
      <c r="D7705" s="20"/>
    </row>
    <row r="7706" spans="4:4" hidden="1" x14ac:dyDescent="0.25">
      <c r="D7706" s="20"/>
    </row>
    <row r="7707" spans="4:4" hidden="1" x14ac:dyDescent="0.25">
      <c r="D7707" s="20"/>
    </row>
    <row r="7708" spans="4:4" hidden="1" x14ac:dyDescent="0.25">
      <c r="D7708" s="20"/>
    </row>
    <row r="7709" spans="4:4" hidden="1" x14ac:dyDescent="0.25">
      <c r="D7709" s="20"/>
    </row>
    <row r="7710" spans="4:4" hidden="1" x14ac:dyDescent="0.25">
      <c r="D7710" s="20"/>
    </row>
    <row r="7711" spans="4:4" hidden="1" x14ac:dyDescent="0.25">
      <c r="D7711" s="20"/>
    </row>
    <row r="7712" spans="4:4" hidden="1" x14ac:dyDescent="0.25">
      <c r="D7712" s="20"/>
    </row>
    <row r="7713" spans="4:4" hidden="1" x14ac:dyDescent="0.25">
      <c r="D7713" s="20"/>
    </row>
    <row r="7714" spans="4:4" hidden="1" x14ac:dyDescent="0.25">
      <c r="D7714" s="20"/>
    </row>
    <row r="7715" spans="4:4" hidden="1" x14ac:dyDescent="0.25">
      <c r="D7715" s="20"/>
    </row>
    <row r="7716" spans="4:4" hidden="1" x14ac:dyDescent="0.25">
      <c r="D7716" s="20"/>
    </row>
    <row r="7717" spans="4:4" hidden="1" x14ac:dyDescent="0.25">
      <c r="D7717" s="20"/>
    </row>
    <row r="7718" spans="4:4" hidden="1" x14ac:dyDescent="0.25">
      <c r="D7718" s="20"/>
    </row>
    <row r="7719" spans="4:4" hidden="1" x14ac:dyDescent="0.25">
      <c r="D7719" s="20"/>
    </row>
    <row r="7720" spans="4:4" hidden="1" x14ac:dyDescent="0.25">
      <c r="D7720" s="20"/>
    </row>
    <row r="7721" spans="4:4" hidden="1" x14ac:dyDescent="0.25">
      <c r="D7721" s="20"/>
    </row>
    <row r="7722" spans="4:4" hidden="1" x14ac:dyDescent="0.25">
      <c r="D7722" s="20"/>
    </row>
    <row r="7723" spans="4:4" hidden="1" x14ac:dyDescent="0.25">
      <c r="D7723" s="20"/>
    </row>
    <row r="7724" spans="4:4" hidden="1" x14ac:dyDescent="0.25">
      <c r="D7724" s="20"/>
    </row>
    <row r="7725" spans="4:4" hidden="1" x14ac:dyDescent="0.25">
      <c r="D7725" s="20"/>
    </row>
    <row r="7726" spans="4:4" hidden="1" x14ac:dyDescent="0.25">
      <c r="D7726" s="20"/>
    </row>
    <row r="7727" spans="4:4" hidden="1" x14ac:dyDescent="0.25">
      <c r="D7727" s="20"/>
    </row>
    <row r="7728" spans="4:4" hidden="1" x14ac:dyDescent="0.25">
      <c r="D7728" s="20"/>
    </row>
    <row r="7729" spans="4:4" hidden="1" x14ac:dyDescent="0.25">
      <c r="D7729" s="20"/>
    </row>
    <row r="7730" spans="4:4" hidden="1" x14ac:dyDescent="0.25">
      <c r="D7730" s="20"/>
    </row>
    <row r="7731" spans="4:4" hidden="1" x14ac:dyDescent="0.25">
      <c r="D7731" s="20"/>
    </row>
    <row r="7732" spans="4:4" hidden="1" x14ac:dyDescent="0.25">
      <c r="D7732" s="20"/>
    </row>
    <row r="7733" spans="4:4" hidden="1" x14ac:dyDescent="0.25">
      <c r="D7733" s="20"/>
    </row>
    <row r="7734" spans="4:4" hidden="1" x14ac:dyDescent="0.25">
      <c r="D7734" s="20"/>
    </row>
    <row r="7735" spans="4:4" hidden="1" x14ac:dyDescent="0.25">
      <c r="D7735" s="20"/>
    </row>
    <row r="7736" spans="4:4" hidden="1" x14ac:dyDescent="0.25">
      <c r="D7736" s="20"/>
    </row>
    <row r="7737" spans="4:4" hidden="1" x14ac:dyDescent="0.25">
      <c r="D7737" s="20"/>
    </row>
    <row r="7738" spans="4:4" hidden="1" x14ac:dyDescent="0.25">
      <c r="D7738" s="20"/>
    </row>
    <row r="7739" spans="4:4" hidden="1" x14ac:dyDescent="0.25">
      <c r="D7739" s="20"/>
    </row>
    <row r="7740" spans="4:4" hidden="1" x14ac:dyDescent="0.25">
      <c r="D7740" s="20"/>
    </row>
    <row r="7741" spans="4:4" hidden="1" x14ac:dyDescent="0.25">
      <c r="D7741" s="20"/>
    </row>
    <row r="7742" spans="4:4" hidden="1" x14ac:dyDescent="0.25">
      <c r="D7742" s="20"/>
    </row>
    <row r="7743" spans="4:4" hidden="1" x14ac:dyDescent="0.25">
      <c r="D7743" s="20"/>
    </row>
    <row r="7744" spans="4:4" hidden="1" x14ac:dyDescent="0.25">
      <c r="D7744" s="20"/>
    </row>
    <row r="7745" spans="4:4" hidden="1" x14ac:dyDescent="0.25">
      <c r="D7745" s="20"/>
    </row>
    <row r="7746" spans="4:4" hidden="1" x14ac:dyDescent="0.25">
      <c r="D7746" s="20"/>
    </row>
    <row r="7747" spans="4:4" hidden="1" x14ac:dyDescent="0.25">
      <c r="D7747" s="20"/>
    </row>
    <row r="7748" spans="4:4" hidden="1" x14ac:dyDescent="0.25">
      <c r="D7748" s="20"/>
    </row>
    <row r="7749" spans="4:4" hidden="1" x14ac:dyDescent="0.25">
      <c r="D7749" s="20"/>
    </row>
    <row r="7750" spans="4:4" hidden="1" x14ac:dyDescent="0.25">
      <c r="D7750" s="20"/>
    </row>
    <row r="7751" spans="4:4" hidden="1" x14ac:dyDescent="0.25">
      <c r="D7751" s="20"/>
    </row>
    <row r="7752" spans="4:4" hidden="1" x14ac:dyDescent="0.25">
      <c r="D7752" s="20"/>
    </row>
    <row r="7753" spans="4:4" hidden="1" x14ac:dyDescent="0.25">
      <c r="D7753" s="20"/>
    </row>
    <row r="7754" spans="4:4" hidden="1" x14ac:dyDescent="0.25">
      <c r="D7754" s="20"/>
    </row>
    <row r="7755" spans="4:4" hidden="1" x14ac:dyDescent="0.25">
      <c r="D7755" s="20"/>
    </row>
    <row r="7756" spans="4:4" hidden="1" x14ac:dyDescent="0.25">
      <c r="D7756" s="20"/>
    </row>
    <row r="7757" spans="4:4" hidden="1" x14ac:dyDescent="0.25">
      <c r="D7757" s="20"/>
    </row>
    <row r="7758" spans="4:4" hidden="1" x14ac:dyDescent="0.25">
      <c r="D7758" s="20"/>
    </row>
    <row r="7759" spans="4:4" hidden="1" x14ac:dyDescent="0.25">
      <c r="D7759" s="20"/>
    </row>
    <row r="7760" spans="4:4" hidden="1" x14ac:dyDescent="0.25">
      <c r="D7760" s="20"/>
    </row>
    <row r="7761" spans="4:4" hidden="1" x14ac:dyDescent="0.25">
      <c r="D7761" s="20"/>
    </row>
    <row r="7762" spans="4:4" hidden="1" x14ac:dyDescent="0.25">
      <c r="D7762" s="20"/>
    </row>
    <row r="7763" spans="4:4" hidden="1" x14ac:dyDescent="0.25">
      <c r="D7763" s="20"/>
    </row>
    <row r="7764" spans="4:4" hidden="1" x14ac:dyDescent="0.25">
      <c r="D7764" s="20"/>
    </row>
    <row r="7765" spans="4:4" hidden="1" x14ac:dyDescent="0.25">
      <c r="D7765" s="20"/>
    </row>
    <row r="7766" spans="4:4" hidden="1" x14ac:dyDescent="0.25">
      <c r="D7766" s="20"/>
    </row>
    <row r="7767" spans="4:4" hidden="1" x14ac:dyDescent="0.25">
      <c r="D7767" s="20"/>
    </row>
    <row r="7768" spans="4:4" hidden="1" x14ac:dyDescent="0.25">
      <c r="D7768" s="20"/>
    </row>
    <row r="7769" spans="4:4" hidden="1" x14ac:dyDescent="0.25">
      <c r="D7769" s="20"/>
    </row>
    <row r="7770" spans="4:4" hidden="1" x14ac:dyDescent="0.25">
      <c r="D7770" s="20"/>
    </row>
    <row r="7771" spans="4:4" hidden="1" x14ac:dyDescent="0.25">
      <c r="D7771" s="20"/>
    </row>
    <row r="7772" spans="4:4" hidden="1" x14ac:dyDescent="0.25">
      <c r="D7772" s="20"/>
    </row>
    <row r="7773" spans="4:4" hidden="1" x14ac:dyDescent="0.25">
      <c r="D7773" s="20"/>
    </row>
    <row r="7774" spans="4:4" hidden="1" x14ac:dyDescent="0.25">
      <c r="D7774" s="20"/>
    </row>
    <row r="7775" spans="4:4" hidden="1" x14ac:dyDescent="0.25">
      <c r="D7775" s="20"/>
    </row>
    <row r="7776" spans="4:4" hidden="1" x14ac:dyDescent="0.25">
      <c r="D7776" s="20"/>
    </row>
    <row r="7777" spans="4:4" hidden="1" x14ac:dyDescent="0.25">
      <c r="D7777" s="20"/>
    </row>
    <row r="7778" spans="4:4" hidden="1" x14ac:dyDescent="0.25">
      <c r="D7778" s="20"/>
    </row>
    <row r="7779" spans="4:4" hidden="1" x14ac:dyDescent="0.25">
      <c r="D7779" s="20"/>
    </row>
    <row r="7780" spans="4:4" hidden="1" x14ac:dyDescent="0.25">
      <c r="D7780" s="20"/>
    </row>
    <row r="7781" spans="4:4" hidden="1" x14ac:dyDescent="0.25">
      <c r="D7781" s="20"/>
    </row>
    <row r="7782" spans="4:4" hidden="1" x14ac:dyDescent="0.25">
      <c r="D7782" s="20"/>
    </row>
    <row r="7783" spans="4:4" hidden="1" x14ac:dyDescent="0.25">
      <c r="D7783" s="20"/>
    </row>
    <row r="7784" spans="4:4" hidden="1" x14ac:dyDescent="0.25">
      <c r="D7784" s="20"/>
    </row>
    <row r="7785" spans="4:4" hidden="1" x14ac:dyDescent="0.25">
      <c r="D7785" s="20"/>
    </row>
    <row r="7786" spans="4:4" hidden="1" x14ac:dyDescent="0.25">
      <c r="D7786" s="20"/>
    </row>
    <row r="7787" spans="4:4" hidden="1" x14ac:dyDescent="0.25">
      <c r="D7787" s="20"/>
    </row>
    <row r="7788" spans="4:4" hidden="1" x14ac:dyDescent="0.25">
      <c r="D7788" s="20"/>
    </row>
    <row r="7789" spans="4:4" hidden="1" x14ac:dyDescent="0.25">
      <c r="D7789" s="20"/>
    </row>
    <row r="7790" spans="4:4" hidden="1" x14ac:dyDescent="0.25">
      <c r="D7790" s="20"/>
    </row>
    <row r="7791" spans="4:4" hidden="1" x14ac:dyDescent="0.25">
      <c r="D7791" s="20"/>
    </row>
    <row r="7792" spans="4:4" hidden="1" x14ac:dyDescent="0.25">
      <c r="D7792" s="20"/>
    </row>
    <row r="7793" spans="4:4" hidden="1" x14ac:dyDescent="0.25">
      <c r="D7793" s="20"/>
    </row>
    <row r="7794" spans="4:4" hidden="1" x14ac:dyDescent="0.25">
      <c r="D7794" s="20"/>
    </row>
    <row r="7795" spans="4:4" hidden="1" x14ac:dyDescent="0.25">
      <c r="D7795" s="20"/>
    </row>
    <row r="7796" spans="4:4" hidden="1" x14ac:dyDescent="0.25">
      <c r="D7796" s="20"/>
    </row>
    <row r="7797" spans="4:4" hidden="1" x14ac:dyDescent="0.25">
      <c r="D7797" s="20"/>
    </row>
    <row r="7798" spans="4:4" hidden="1" x14ac:dyDescent="0.25">
      <c r="D7798" s="20"/>
    </row>
    <row r="7799" spans="4:4" hidden="1" x14ac:dyDescent="0.25">
      <c r="D7799" s="20"/>
    </row>
    <row r="7800" spans="4:4" hidden="1" x14ac:dyDescent="0.25">
      <c r="D7800" s="20"/>
    </row>
    <row r="7801" spans="4:4" hidden="1" x14ac:dyDescent="0.25">
      <c r="D7801" s="20"/>
    </row>
    <row r="7802" spans="4:4" hidden="1" x14ac:dyDescent="0.25">
      <c r="D7802" s="20"/>
    </row>
    <row r="7803" spans="4:4" hidden="1" x14ac:dyDescent="0.25">
      <c r="D7803" s="20"/>
    </row>
    <row r="7804" spans="4:4" hidden="1" x14ac:dyDescent="0.25">
      <c r="D7804" s="20"/>
    </row>
    <row r="7805" spans="4:4" hidden="1" x14ac:dyDescent="0.25">
      <c r="D7805" s="20"/>
    </row>
    <row r="7806" spans="4:4" hidden="1" x14ac:dyDescent="0.25">
      <c r="D7806" s="20"/>
    </row>
    <row r="7807" spans="4:4" hidden="1" x14ac:dyDescent="0.25">
      <c r="D7807" s="20"/>
    </row>
    <row r="7808" spans="4:4" hidden="1" x14ac:dyDescent="0.25">
      <c r="D7808" s="20"/>
    </row>
    <row r="7809" spans="4:4" hidden="1" x14ac:dyDescent="0.25">
      <c r="D7809" s="20"/>
    </row>
    <row r="7810" spans="4:4" hidden="1" x14ac:dyDescent="0.25">
      <c r="D7810" s="20"/>
    </row>
    <row r="7811" spans="4:4" hidden="1" x14ac:dyDescent="0.25">
      <c r="D7811" s="20"/>
    </row>
    <row r="7812" spans="4:4" hidden="1" x14ac:dyDescent="0.25">
      <c r="D7812" s="20"/>
    </row>
    <row r="7813" spans="4:4" hidden="1" x14ac:dyDescent="0.25">
      <c r="D7813" s="20"/>
    </row>
    <row r="7814" spans="4:4" hidden="1" x14ac:dyDescent="0.25">
      <c r="D7814" s="20"/>
    </row>
    <row r="7815" spans="4:4" hidden="1" x14ac:dyDescent="0.25">
      <c r="D7815" s="20"/>
    </row>
    <row r="7816" spans="4:4" hidden="1" x14ac:dyDescent="0.25">
      <c r="D7816" s="20"/>
    </row>
    <row r="7817" spans="4:4" hidden="1" x14ac:dyDescent="0.25">
      <c r="D7817" s="20"/>
    </row>
    <row r="7818" spans="4:4" hidden="1" x14ac:dyDescent="0.25">
      <c r="D7818" s="20"/>
    </row>
    <row r="7819" spans="4:4" hidden="1" x14ac:dyDescent="0.25">
      <c r="D7819" s="20"/>
    </row>
    <row r="7820" spans="4:4" hidden="1" x14ac:dyDescent="0.25">
      <c r="D7820" s="20"/>
    </row>
    <row r="7821" spans="4:4" hidden="1" x14ac:dyDescent="0.25">
      <c r="D7821" s="20"/>
    </row>
    <row r="7822" spans="4:4" hidden="1" x14ac:dyDescent="0.25">
      <c r="D7822" s="20"/>
    </row>
    <row r="7823" spans="4:4" hidden="1" x14ac:dyDescent="0.25">
      <c r="D7823" s="20"/>
    </row>
    <row r="7824" spans="4:4" hidden="1" x14ac:dyDescent="0.25">
      <c r="D7824" s="20"/>
    </row>
    <row r="7825" spans="4:4" hidden="1" x14ac:dyDescent="0.25">
      <c r="D7825" s="20"/>
    </row>
    <row r="7826" spans="4:4" hidden="1" x14ac:dyDescent="0.25">
      <c r="D7826" s="20"/>
    </row>
    <row r="7827" spans="4:4" hidden="1" x14ac:dyDescent="0.25">
      <c r="D7827" s="20"/>
    </row>
    <row r="7828" spans="4:4" hidden="1" x14ac:dyDescent="0.25">
      <c r="D7828" s="20"/>
    </row>
    <row r="7829" spans="4:4" hidden="1" x14ac:dyDescent="0.25">
      <c r="D7829" s="20"/>
    </row>
    <row r="7830" spans="4:4" hidden="1" x14ac:dyDescent="0.25">
      <c r="D7830" s="20"/>
    </row>
    <row r="7831" spans="4:4" hidden="1" x14ac:dyDescent="0.25">
      <c r="D7831" s="20"/>
    </row>
    <row r="7832" spans="4:4" hidden="1" x14ac:dyDescent="0.25">
      <c r="D7832" s="20"/>
    </row>
    <row r="7833" spans="4:4" hidden="1" x14ac:dyDescent="0.25">
      <c r="D7833" s="20"/>
    </row>
    <row r="7834" spans="4:4" hidden="1" x14ac:dyDescent="0.25">
      <c r="D7834" s="20"/>
    </row>
    <row r="7835" spans="4:4" hidden="1" x14ac:dyDescent="0.25">
      <c r="D7835" s="20"/>
    </row>
    <row r="7836" spans="4:4" hidden="1" x14ac:dyDescent="0.25">
      <c r="D7836" s="20"/>
    </row>
    <row r="7837" spans="4:4" hidden="1" x14ac:dyDescent="0.25">
      <c r="D7837" s="20"/>
    </row>
    <row r="7838" spans="4:4" hidden="1" x14ac:dyDescent="0.25">
      <c r="D7838" s="20"/>
    </row>
    <row r="7839" spans="4:4" hidden="1" x14ac:dyDescent="0.25">
      <c r="D7839" s="20"/>
    </row>
    <row r="7840" spans="4:4" hidden="1" x14ac:dyDescent="0.25">
      <c r="D7840" s="20"/>
    </row>
    <row r="7841" spans="4:4" hidden="1" x14ac:dyDescent="0.25">
      <c r="D7841" s="20"/>
    </row>
    <row r="7842" spans="4:4" hidden="1" x14ac:dyDescent="0.25">
      <c r="D7842" s="20"/>
    </row>
    <row r="7843" spans="4:4" hidden="1" x14ac:dyDescent="0.25">
      <c r="D7843" s="20"/>
    </row>
    <row r="7844" spans="4:4" hidden="1" x14ac:dyDescent="0.25">
      <c r="D7844" s="20"/>
    </row>
    <row r="7845" spans="4:4" hidden="1" x14ac:dyDescent="0.25">
      <c r="D7845" s="20"/>
    </row>
    <row r="7846" spans="4:4" hidden="1" x14ac:dyDescent="0.25">
      <c r="D7846" s="20"/>
    </row>
    <row r="7847" spans="4:4" hidden="1" x14ac:dyDescent="0.25">
      <c r="D7847" s="20"/>
    </row>
    <row r="7848" spans="4:4" hidden="1" x14ac:dyDescent="0.25">
      <c r="D7848" s="20"/>
    </row>
    <row r="7849" spans="4:4" hidden="1" x14ac:dyDescent="0.25">
      <c r="D7849" s="20"/>
    </row>
    <row r="7850" spans="4:4" hidden="1" x14ac:dyDescent="0.25">
      <c r="D7850" s="20"/>
    </row>
    <row r="7851" spans="4:4" hidden="1" x14ac:dyDescent="0.25">
      <c r="D7851" s="20"/>
    </row>
    <row r="7852" spans="4:4" hidden="1" x14ac:dyDescent="0.25">
      <c r="D7852" s="20"/>
    </row>
    <row r="7853" spans="4:4" hidden="1" x14ac:dyDescent="0.25">
      <c r="D7853" s="20"/>
    </row>
    <row r="7854" spans="4:4" hidden="1" x14ac:dyDescent="0.25">
      <c r="D7854" s="20"/>
    </row>
    <row r="7855" spans="4:4" hidden="1" x14ac:dyDescent="0.25">
      <c r="D7855" s="20"/>
    </row>
    <row r="7856" spans="4:4" hidden="1" x14ac:dyDescent="0.25">
      <c r="D7856" s="20"/>
    </row>
    <row r="7857" spans="4:4" hidden="1" x14ac:dyDescent="0.25">
      <c r="D7857" s="20"/>
    </row>
    <row r="7858" spans="4:4" hidden="1" x14ac:dyDescent="0.25">
      <c r="D7858" s="20"/>
    </row>
    <row r="7859" spans="4:4" hidden="1" x14ac:dyDescent="0.25">
      <c r="D7859" s="20"/>
    </row>
    <row r="7860" spans="4:4" hidden="1" x14ac:dyDescent="0.25">
      <c r="D7860" s="20"/>
    </row>
    <row r="7861" spans="4:4" hidden="1" x14ac:dyDescent="0.25">
      <c r="D7861" s="20"/>
    </row>
    <row r="7862" spans="4:4" hidden="1" x14ac:dyDescent="0.25">
      <c r="D7862" s="20"/>
    </row>
    <row r="7863" spans="4:4" hidden="1" x14ac:dyDescent="0.25">
      <c r="D7863" s="20"/>
    </row>
    <row r="7864" spans="4:4" hidden="1" x14ac:dyDescent="0.25">
      <c r="D7864" s="20"/>
    </row>
    <row r="7865" spans="4:4" hidden="1" x14ac:dyDescent="0.25">
      <c r="D7865" s="20"/>
    </row>
    <row r="7866" spans="4:4" hidden="1" x14ac:dyDescent="0.25">
      <c r="D7866" s="20"/>
    </row>
    <row r="7867" spans="4:4" hidden="1" x14ac:dyDescent="0.25">
      <c r="D7867" s="20"/>
    </row>
    <row r="7868" spans="4:4" hidden="1" x14ac:dyDescent="0.25">
      <c r="D7868" s="20"/>
    </row>
    <row r="7869" spans="4:4" hidden="1" x14ac:dyDescent="0.25">
      <c r="D7869" s="20"/>
    </row>
    <row r="7870" spans="4:4" hidden="1" x14ac:dyDescent="0.25">
      <c r="D7870" s="20"/>
    </row>
    <row r="7871" spans="4:4" hidden="1" x14ac:dyDescent="0.25">
      <c r="D7871" s="20"/>
    </row>
    <row r="7872" spans="4:4" hidden="1" x14ac:dyDescent="0.25">
      <c r="D7872" s="20"/>
    </row>
    <row r="7873" spans="4:4" hidden="1" x14ac:dyDescent="0.25">
      <c r="D7873" s="20"/>
    </row>
    <row r="7874" spans="4:4" hidden="1" x14ac:dyDescent="0.25">
      <c r="D7874" s="20"/>
    </row>
    <row r="7875" spans="4:4" hidden="1" x14ac:dyDescent="0.25">
      <c r="D7875" s="20"/>
    </row>
    <row r="7876" spans="4:4" hidden="1" x14ac:dyDescent="0.25">
      <c r="D7876" s="20"/>
    </row>
    <row r="7877" spans="4:4" hidden="1" x14ac:dyDescent="0.25">
      <c r="D7877" s="20"/>
    </row>
    <row r="7878" spans="4:4" hidden="1" x14ac:dyDescent="0.25">
      <c r="D7878" s="20"/>
    </row>
    <row r="7879" spans="4:4" hidden="1" x14ac:dyDescent="0.25">
      <c r="D7879" s="20"/>
    </row>
    <row r="7880" spans="4:4" hidden="1" x14ac:dyDescent="0.25">
      <c r="D7880" s="20"/>
    </row>
    <row r="7881" spans="4:4" hidden="1" x14ac:dyDescent="0.25">
      <c r="D7881" s="20"/>
    </row>
    <row r="7882" spans="4:4" hidden="1" x14ac:dyDescent="0.25">
      <c r="D7882" s="20"/>
    </row>
    <row r="7883" spans="4:4" hidden="1" x14ac:dyDescent="0.25">
      <c r="D7883" s="20"/>
    </row>
    <row r="7884" spans="4:4" hidden="1" x14ac:dyDescent="0.25">
      <c r="D7884" s="20"/>
    </row>
    <row r="7885" spans="4:4" hidden="1" x14ac:dyDescent="0.25">
      <c r="D7885" s="20"/>
    </row>
    <row r="7886" spans="4:4" hidden="1" x14ac:dyDescent="0.25">
      <c r="D7886" s="20"/>
    </row>
    <row r="7887" spans="4:4" hidden="1" x14ac:dyDescent="0.25">
      <c r="D7887" s="20"/>
    </row>
    <row r="7888" spans="4:4" hidden="1" x14ac:dyDescent="0.25">
      <c r="D7888" s="20"/>
    </row>
    <row r="7889" spans="4:4" hidden="1" x14ac:dyDescent="0.25">
      <c r="D7889" s="20"/>
    </row>
    <row r="7890" spans="4:4" hidden="1" x14ac:dyDescent="0.25">
      <c r="D7890" s="20"/>
    </row>
    <row r="7891" spans="4:4" hidden="1" x14ac:dyDescent="0.25">
      <c r="D7891" s="20"/>
    </row>
    <row r="7892" spans="4:4" hidden="1" x14ac:dyDescent="0.25">
      <c r="D7892" s="20"/>
    </row>
    <row r="7893" spans="4:4" hidden="1" x14ac:dyDescent="0.25">
      <c r="D7893" s="20"/>
    </row>
    <row r="7894" spans="4:4" hidden="1" x14ac:dyDescent="0.25">
      <c r="D7894" s="20"/>
    </row>
    <row r="7895" spans="4:4" hidden="1" x14ac:dyDescent="0.25">
      <c r="D7895" s="20"/>
    </row>
    <row r="7896" spans="4:4" hidden="1" x14ac:dyDescent="0.25">
      <c r="D7896" s="20"/>
    </row>
    <row r="7897" spans="4:4" hidden="1" x14ac:dyDescent="0.25">
      <c r="D7897" s="20"/>
    </row>
    <row r="7898" spans="4:4" hidden="1" x14ac:dyDescent="0.25">
      <c r="D7898" s="20"/>
    </row>
    <row r="7899" spans="4:4" hidden="1" x14ac:dyDescent="0.25">
      <c r="D7899" s="20"/>
    </row>
    <row r="7900" spans="4:4" hidden="1" x14ac:dyDescent="0.25">
      <c r="D7900" s="20"/>
    </row>
    <row r="7901" spans="4:4" hidden="1" x14ac:dyDescent="0.25">
      <c r="D7901" s="20"/>
    </row>
    <row r="7902" spans="4:4" hidden="1" x14ac:dyDescent="0.25">
      <c r="D7902" s="20"/>
    </row>
    <row r="7903" spans="4:4" hidden="1" x14ac:dyDescent="0.25">
      <c r="D7903" s="20"/>
    </row>
    <row r="7904" spans="4:4" hidden="1" x14ac:dyDescent="0.25">
      <c r="D7904" s="20"/>
    </row>
    <row r="7905" spans="4:4" hidden="1" x14ac:dyDescent="0.25">
      <c r="D7905" s="20"/>
    </row>
    <row r="7906" spans="4:4" hidden="1" x14ac:dyDescent="0.25">
      <c r="D7906" s="20"/>
    </row>
    <row r="7907" spans="4:4" hidden="1" x14ac:dyDescent="0.25">
      <c r="D7907" s="20"/>
    </row>
    <row r="7908" spans="4:4" hidden="1" x14ac:dyDescent="0.25">
      <c r="D7908" s="20"/>
    </row>
    <row r="7909" spans="4:4" hidden="1" x14ac:dyDescent="0.25">
      <c r="D7909" s="20"/>
    </row>
    <row r="7910" spans="4:4" hidden="1" x14ac:dyDescent="0.25">
      <c r="D7910" s="20"/>
    </row>
    <row r="7911" spans="4:4" hidden="1" x14ac:dyDescent="0.25">
      <c r="D7911" s="20"/>
    </row>
    <row r="7912" spans="4:4" hidden="1" x14ac:dyDescent="0.25">
      <c r="D7912" s="20"/>
    </row>
    <row r="7913" spans="4:4" hidden="1" x14ac:dyDescent="0.25">
      <c r="D7913" s="20"/>
    </row>
    <row r="7914" spans="4:4" hidden="1" x14ac:dyDescent="0.25">
      <c r="D7914" s="20"/>
    </row>
    <row r="7915" spans="4:4" hidden="1" x14ac:dyDescent="0.25">
      <c r="D7915" s="20"/>
    </row>
    <row r="7916" spans="4:4" hidden="1" x14ac:dyDescent="0.25">
      <c r="D7916" s="20"/>
    </row>
    <row r="7917" spans="4:4" hidden="1" x14ac:dyDescent="0.25">
      <c r="D7917" s="20"/>
    </row>
    <row r="7918" spans="4:4" hidden="1" x14ac:dyDescent="0.25">
      <c r="D7918" s="20"/>
    </row>
    <row r="7919" spans="4:4" hidden="1" x14ac:dyDescent="0.25">
      <c r="D7919" s="20"/>
    </row>
    <row r="7920" spans="4:4" hidden="1" x14ac:dyDescent="0.25">
      <c r="D7920" s="20"/>
    </row>
    <row r="7921" spans="4:4" hidden="1" x14ac:dyDescent="0.25">
      <c r="D7921" s="20"/>
    </row>
    <row r="7922" spans="4:4" hidden="1" x14ac:dyDescent="0.25">
      <c r="D7922" s="20"/>
    </row>
    <row r="7923" spans="4:4" hidden="1" x14ac:dyDescent="0.25">
      <c r="D7923" s="20"/>
    </row>
    <row r="7924" spans="4:4" hidden="1" x14ac:dyDescent="0.25">
      <c r="D7924" s="20"/>
    </row>
    <row r="7925" spans="4:4" hidden="1" x14ac:dyDescent="0.25">
      <c r="D7925" s="20"/>
    </row>
    <row r="7926" spans="4:4" hidden="1" x14ac:dyDescent="0.25">
      <c r="D7926" s="20"/>
    </row>
    <row r="7927" spans="4:4" hidden="1" x14ac:dyDescent="0.25">
      <c r="D7927" s="20"/>
    </row>
    <row r="7928" spans="4:4" hidden="1" x14ac:dyDescent="0.25">
      <c r="D7928" s="20"/>
    </row>
    <row r="7929" spans="4:4" hidden="1" x14ac:dyDescent="0.25">
      <c r="D7929" s="20"/>
    </row>
    <row r="7930" spans="4:4" hidden="1" x14ac:dyDescent="0.25">
      <c r="D7930" s="20"/>
    </row>
    <row r="7931" spans="4:4" hidden="1" x14ac:dyDescent="0.25">
      <c r="D7931" s="20"/>
    </row>
    <row r="7932" spans="4:4" hidden="1" x14ac:dyDescent="0.25">
      <c r="D7932" s="20"/>
    </row>
    <row r="7933" spans="4:4" hidden="1" x14ac:dyDescent="0.25">
      <c r="D7933" s="20"/>
    </row>
    <row r="7934" spans="4:4" hidden="1" x14ac:dyDescent="0.25">
      <c r="D7934" s="20"/>
    </row>
    <row r="7935" spans="4:4" hidden="1" x14ac:dyDescent="0.25">
      <c r="D7935" s="20"/>
    </row>
    <row r="7936" spans="4:4" hidden="1" x14ac:dyDescent="0.25">
      <c r="D7936" s="20"/>
    </row>
    <row r="7937" spans="4:4" hidden="1" x14ac:dyDescent="0.25">
      <c r="D7937" s="20"/>
    </row>
    <row r="7938" spans="4:4" hidden="1" x14ac:dyDescent="0.25">
      <c r="D7938" s="20"/>
    </row>
    <row r="7939" spans="4:4" hidden="1" x14ac:dyDescent="0.25">
      <c r="D7939" s="20"/>
    </row>
    <row r="7940" spans="4:4" hidden="1" x14ac:dyDescent="0.25">
      <c r="D7940" s="20"/>
    </row>
    <row r="7941" spans="4:4" hidden="1" x14ac:dyDescent="0.25">
      <c r="D7941" s="20"/>
    </row>
    <row r="7942" spans="4:4" hidden="1" x14ac:dyDescent="0.25">
      <c r="D7942" s="20"/>
    </row>
    <row r="7943" spans="4:4" hidden="1" x14ac:dyDescent="0.25">
      <c r="D7943" s="20"/>
    </row>
    <row r="7944" spans="4:4" hidden="1" x14ac:dyDescent="0.25">
      <c r="D7944" s="20"/>
    </row>
    <row r="7945" spans="4:4" hidden="1" x14ac:dyDescent="0.25">
      <c r="D7945" s="20"/>
    </row>
    <row r="7946" spans="4:4" hidden="1" x14ac:dyDescent="0.25">
      <c r="D7946" s="20"/>
    </row>
    <row r="7947" spans="4:4" hidden="1" x14ac:dyDescent="0.25">
      <c r="D7947" s="20"/>
    </row>
    <row r="7948" spans="4:4" hidden="1" x14ac:dyDescent="0.25">
      <c r="D7948" s="20"/>
    </row>
    <row r="7949" spans="4:4" hidden="1" x14ac:dyDescent="0.25">
      <c r="D7949" s="20"/>
    </row>
    <row r="7950" spans="4:4" hidden="1" x14ac:dyDescent="0.25">
      <c r="D7950" s="20"/>
    </row>
    <row r="7951" spans="4:4" hidden="1" x14ac:dyDescent="0.25">
      <c r="D7951" s="20"/>
    </row>
    <row r="7952" spans="4:4" hidden="1" x14ac:dyDescent="0.25">
      <c r="D7952" s="20"/>
    </row>
    <row r="7953" spans="4:4" hidden="1" x14ac:dyDescent="0.25">
      <c r="D7953" s="20"/>
    </row>
    <row r="7954" spans="4:4" hidden="1" x14ac:dyDescent="0.25">
      <c r="D7954" s="20"/>
    </row>
    <row r="7955" spans="4:4" hidden="1" x14ac:dyDescent="0.25">
      <c r="D7955" s="20"/>
    </row>
    <row r="7956" spans="4:4" hidden="1" x14ac:dyDescent="0.25">
      <c r="D7956" s="20"/>
    </row>
    <row r="7957" spans="4:4" hidden="1" x14ac:dyDescent="0.25">
      <c r="D7957" s="20"/>
    </row>
    <row r="7958" spans="4:4" hidden="1" x14ac:dyDescent="0.25">
      <c r="D7958" s="20"/>
    </row>
    <row r="7959" spans="4:4" hidden="1" x14ac:dyDescent="0.25">
      <c r="D7959" s="20"/>
    </row>
    <row r="7960" spans="4:4" hidden="1" x14ac:dyDescent="0.25">
      <c r="D7960" s="20"/>
    </row>
    <row r="7961" spans="4:4" hidden="1" x14ac:dyDescent="0.25">
      <c r="D7961" s="20"/>
    </row>
    <row r="7962" spans="4:4" hidden="1" x14ac:dyDescent="0.25">
      <c r="D7962" s="20"/>
    </row>
    <row r="7963" spans="4:4" hidden="1" x14ac:dyDescent="0.25">
      <c r="D7963" s="20"/>
    </row>
    <row r="7964" spans="4:4" hidden="1" x14ac:dyDescent="0.25">
      <c r="D7964" s="20"/>
    </row>
    <row r="7965" spans="4:4" hidden="1" x14ac:dyDescent="0.25">
      <c r="D7965" s="20"/>
    </row>
    <row r="7966" spans="4:4" hidden="1" x14ac:dyDescent="0.25">
      <c r="D7966" s="20"/>
    </row>
    <row r="7967" spans="4:4" hidden="1" x14ac:dyDescent="0.25">
      <c r="D7967" s="20"/>
    </row>
    <row r="7968" spans="4:4" hidden="1" x14ac:dyDescent="0.25">
      <c r="D7968" s="20"/>
    </row>
    <row r="7969" spans="4:4" hidden="1" x14ac:dyDescent="0.25">
      <c r="D7969" s="20"/>
    </row>
    <row r="7970" spans="4:4" hidden="1" x14ac:dyDescent="0.25">
      <c r="D7970" s="20"/>
    </row>
    <row r="7971" spans="4:4" hidden="1" x14ac:dyDescent="0.25">
      <c r="D7971" s="20"/>
    </row>
    <row r="7972" spans="4:4" hidden="1" x14ac:dyDescent="0.25">
      <c r="D7972" s="20"/>
    </row>
    <row r="7973" spans="4:4" hidden="1" x14ac:dyDescent="0.25">
      <c r="D7973" s="20"/>
    </row>
    <row r="7974" spans="4:4" hidden="1" x14ac:dyDescent="0.25">
      <c r="D7974" s="20"/>
    </row>
    <row r="7975" spans="4:4" hidden="1" x14ac:dyDescent="0.25">
      <c r="D7975" s="20"/>
    </row>
    <row r="7976" spans="4:4" hidden="1" x14ac:dyDescent="0.25">
      <c r="D7976" s="20"/>
    </row>
    <row r="7977" spans="4:4" hidden="1" x14ac:dyDescent="0.25">
      <c r="D7977" s="20"/>
    </row>
    <row r="7978" spans="4:4" hidden="1" x14ac:dyDescent="0.25">
      <c r="D7978" s="20"/>
    </row>
    <row r="7979" spans="4:4" hidden="1" x14ac:dyDescent="0.25">
      <c r="D7979" s="20"/>
    </row>
    <row r="7980" spans="4:4" hidden="1" x14ac:dyDescent="0.25">
      <c r="D7980" s="20"/>
    </row>
    <row r="7981" spans="4:4" hidden="1" x14ac:dyDescent="0.25">
      <c r="D7981" s="20"/>
    </row>
    <row r="7982" spans="4:4" hidden="1" x14ac:dyDescent="0.25">
      <c r="D7982" s="20"/>
    </row>
    <row r="7983" spans="4:4" hidden="1" x14ac:dyDescent="0.25">
      <c r="D7983" s="20"/>
    </row>
    <row r="7984" spans="4:4" hidden="1" x14ac:dyDescent="0.25">
      <c r="D7984" s="20"/>
    </row>
    <row r="7985" spans="4:4" hidden="1" x14ac:dyDescent="0.25">
      <c r="D7985" s="20"/>
    </row>
    <row r="7986" spans="4:4" hidden="1" x14ac:dyDescent="0.25">
      <c r="D7986" s="20"/>
    </row>
    <row r="7987" spans="4:4" hidden="1" x14ac:dyDescent="0.25">
      <c r="D7987" s="20"/>
    </row>
    <row r="7988" spans="4:4" hidden="1" x14ac:dyDescent="0.25">
      <c r="D7988" s="20"/>
    </row>
    <row r="7989" spans="4:4" hidden="1" x14ac:dyDescent="0.25">
      <c r="D7989" s="20"/>
    </row>
    <row r="7990" spans="4:4" hidden="1" x14ac:dyDescent="0.25">
      <c r="D7990" s="20"/>
    </row>
    <row r="7991" spans="4:4" hidden="1" x14ac:dyDescent="0.25">
      <c r="D7991" s="20"/>
    </row>
    <row r="7992" spans="4:4" hidden="1" x14ac:dyDescent="0.25">
      <c r="D7992" s="20"/>
    </row>
    <row r="7993" spans="4:4" hidden="1" x14ac:dyDescent="0.25">
      <c r="D7993" s="20"/>
    </row>
    <row r="7994" spans="4:4" hidden="1" x14ac:dyDescent="0.25">
      <c r="D7994" s="20"/>
    </row>
    <row r="7995" spans="4:4" hidden="1" x14ac:dyDescent="0.25">
      <c r="D7995" s="20"/>
    </row>
    <row r="7996" spans="4:4" hidden="1" x14ac:dyDescent="0.25">
      <c r="D7996" s="20"/>
    </row>
    <row r="7997" spans="4:4" hidden="1" x14ac:dyDescent="0.25">
      <c r="D7997" s="20"/>
    </row>
    <row r="7998" spans="4:4" hidden="1" x14ac:dyDescent="0.25">
      <c r="D7998" s="20"/>
    </row>
    <row r="7999" spans="4:4" hidden="1" x14ac:dyDescent="0.25">
      <c r="D7999" s="20"/>
    </row>
    <row r="8000" spans="4:4" hidden="1" x14ac:dyDescent="0.25">
      <c r="D8000" s="20"/>
    </row>
    <row r="8001" spans="4:4" hidden="1" x14ac:dyDescent="0.25">
      <c r="D8001" s="20"/>
    </row>
    <row r="8002" spans="4:4" hidden="1" x14ac:dyDescent="0.25">
      <c r="D8002" s="20"/>
    </row>
    <row r="8003" spans="4:4" hidden="1" x14ac:dyDescent="0.25">
      <c r="D8003" s="20"/>
    </row>
    <row r="8004" spans="4:4" hidden="1" x14ac:dyDescent="0.25">
      <c r="D8004" s="20"/>
    </row>
    <row r="8005" spans="4:4" hidden="1" x14ac:dyDescent="0.25">
      <c r="D8005" s="20"/>
    </row>
    <row r="8006" spans="4:4" hidden="1" x14ac:dyDescent="0.25">
      <c r="D8006" s="20"/>
    </row>
    <row r="8007" spans="4:4" hidden="1" x14ac:dyDescent="0.25">
      <c r="D8007" s="20"/>
    </row>
    <row r="8008" spans="4:4" hidden="1" x14ac:dyDescent="0.25">
      <c r="D8008" s="20"/>
    </row>
    <row r="8009" spans="4:4" hidden="1" x14ac:dyDescent="0.25">
      <c r="D8009" s="20"/>
    </row>
    <row r="8010" spans="4:4" hidden="1" x14ac:dyDescent="0.25">
      <c r="D8010" s="20"/>
    </row>
    <row r="8011" spans="4:4" hidden="1" x14ac:dyDescent="0.25">
      <c r="D8011" s="20"/>
    </row>
    <row r="8012" spans="4:4" hidden="1" x14ac:dyDescent="0.25">
      <c r="D8012" s="20"/>
    </row>
    <row r="8013" spans="4:4" hidden="1" x14ac:dyDescent="0.25">
      <c r="D8013" s="20"/>
    </row>
    <row r="8014" spans="4:4" hidden="1" x14ac:dyDescent="0.25">
      <c r="D8014" s="20"/>
    </row>
    <row r="8015" spans="4:4" hidden="1" x14ac:dyDescent="0.25">
      <c r="D8015" s="20"/>
    </row>
    <row r="8016" spans="4:4" hidden="1" x14ac:dyDescent="0.25">
      <c r="D8016" s="20"/>
    </row>
    <row r="8017" spans="4:4" hidden="1" x14ac:dyDescent="0.25">
      <c r="D8017" s="20"/>
    </row>
    <row r="8018" spans="4:4" hidden="1" x14ac:dyDescent="0.25">
      <c r="D8018" s="20"/>
    </row>
    <row r="8019" spans="4:4" hidden="1" x14ac:dyDescent="0.25">
      <c r="D8019" s="20"/>
    </row>
    <row r="8020" spans="4:4" hidden="1" x14ac:dyDescent="0.25">
      <c r="D8020" s="20"/>
    </row>
    <row r="8021" spans="4:4" hidden="1" x14ac:dyDescent="0.25">
      <c r="D8021" s="20"/>
    </row>
    <row r="8022" spans="4:4" hidden="1" x14ac:dyDescent="0.25">
      <c r="D8022" s="20"/>
    </row>
    <row r="8023" spans="4:4" hidden="1" x14ac:dyDescent="0.25">
      <c r="D8023" s="20"/>
    </row>
    <row r="8024" spans="4:4" hidden="1" x14ac:dyDescent="0.25">
      <c r="D8024" s="20"/>
    </row>
    <row r="8025" spans="4:4" hidden="1" x14ac:dyDescent="0.25">
      <c r="D8025" s="20"/>
    </row>
    <row r="8026" spans="4:4" hidden="1" x14ac:dyDescent="0.25">
      <c r="D8026" s="20"/>
    </row>
    <row r="8027" spans="4:4" hidden="1" x14ac:dyDescent="0.25">
      <c r="D8027" s="20"/>
    </row>
    <row r="8028" spans="4:4" hidden="1" x14ac:dyDescent="0.25">
      <c r="D8028" s="20"/>
    </row>
    <row r="8029" spans="4:4" hidden="1" x14ac:dyDescent="0.25">
      <c r="D8029" s="20"/>
    </row>
    <row r="8030" spans="4:4" hidden="1" x14ac:dyDescent="0.25">
      <c r="D8030" s="20"/>
    </row>
    <row r="8031" spans="4:4" hidden="1" x14ac:dyDescent="0.25">
      <c r="D8031" s="20"/>
    </row>
    <row r="8032" spans="4:4" hidden="1" x14ac:dyDescent="0.25">
      <c r="D8032" s="20"/>
    </row>
    <row r="8033" spans="4:4" hidden="1" x14ac:dyDescent="0.25">
      <c r="D8033" s="20"/>
    </row>
    <row r="8034" spans="4:4" hidden="1" x14ac:dyDescent="0.25">
      <c r="D8034" s="20"/>
    </row>
    <row r="8035" spans="4:4" hidden="1" x14ac:dyDescent="0.25">
      <c r="D8035" s="20"/>
    </row>
    <row r="8036" spans="4:4" hidden="1" x14ac:dyDescent="0.25">
      <c r="D8036" s="20"/>
    </row>
    <row r="8037" spans="4:4" hidden="1" x14ac:dyDescent="0.25">
      <c r="D8037" s="20"/>
    </row>
    <row r="8038" spans="4:4" hidden="1" x14ac:dyDescent="0.25">
      <c r="D8038" s="20"/>
    </row>
    <row r="8039" spans="4:4" hidden="1" x14ac:dyDescent="0.25">
      <c r="D8039" s="20"/>
    </row>
    <row r="8040" spans="4:4" hidden="1" x14ac:dyDescent="0.25">
      <c r="D8040" s="20"/>
    </row>
    <row r="8041" spans="4:4" hidden="1" x14ac:dyDescent="0.25">
      <c r="D8041" s="20"/>
    </row>
    <row r="8042" spans="4:4" hidden="1" x14ac:dyDescent="0.25">
      <c r="D8042" s="20"/>
    </row>
    <row r="8043" spans="4:4" hidden="1" x14ac:dyDescent="0.25">
      <c r="D8043" s="20"/>
    </row>
    <row r="8044" spans="4:4" hidden="1" x14ac:dyDescent="0.25">
      <c r="D8044" s="20"/>
    </row>
    <row r="8045" spans="4:4" hidden="1" x14ac:dyDescent="0.25">
      <c r="D8045" s="20"/>
    </row>
    <row r="8046" spans="4:4" hidden="1" x14ac:dyDescent="0.25">
      <c r="D8046" s="20"/>
    </row>
    <row r="8047" spans="4:4" hidden="1" x14ac:dyDescent="0.25">
      <c r="D8047" s="20"/>
    </row>
    <row r="8048" spans="4:4" hidden="1" x14ac:dyDescent="0.25">
      <c r="D8048" s="20"/>
    </row>
    <row r="8049" spans="4:4" hidden="1" x14ac:dyDescent="0.25">
      <c r="D8049" s="20"/>
    </row>
    <row r="8050" spans="4:4" hidden="1" x14ac:dyDescent="0.25">
      <c r="D8050" s="20"/>
    </row>
    <row r="8051" spans="4:4" hidden="1" x14ac:dyDescent="0.25">
      <c r="D8051" s="20"/>
    </row>
    <row r="8052" spans="4:4" hidden="1" x14ac:dyDescent="0.25">
      <c r="D8052" s="20"/>
    </row>
    <row r="8053" spans="4:4" hidden="1" x14ac:dyDescent="0.25">
      <c r="D8053" s="20"/>
    </row>
    <row r="8054" spans="4:4" hidden="1" x14ac:dyDescent="0.25">
      <c r="D8054" s="20"/>
    </row>
    <row r="8055" spans="4:4" hidden="1" x14ac:dyDescent="0.25">
      <c r="D8055" s="20"/>
    </row>
    <row r="8056" spans="4:4" hidden="1" x14ac:dyDescent="0.25">
      <c r="D8056" s="20"/>
    </row>
    <row r="8057" spans="4:4" hidden="1" x14ac:dyDescent="0.25">
      <c r="D8057" s="20"/>
    </row>
    <row r="8058" spans="4:4" hidden="1" x14ac:dyDescent="0.25">
      <c r="D8058" s="20"/>
    </row>
    <row r="8059" spans="4:4" hidden="1" x14ac:dyDescent="0.25">
      <c r="D8059" s="20"/>
    </row>
    <row r="8060" spans="4:4" hidden="1" x14ac:dyDescent="0.25">
      <c r="D8060" s="20"/>
    </row>
    <row r="8061" spans="4:4" hidden="1" x14ac:dyDescent="0.25">
      <c r="D8061" s="20"/>
    </row>
    <row r="8062" spans="4:4" hidden="1" x14ac:dyDescent="0.25">
      <c r="D8062" s="20"/>
    </row>
    <row r="8063" spans="4:4" hidden="1" x14ac:dyDescent="0.25">
      <c r="D8063" s="20"/>
    </row>
    <row r="8064" spans="4:4" hidden="1" x14ac:dyDescent="0.25">
      <c r="D8064" s="20"/>
    </row>
    <row r="8065" spans="4:4" hidden="1" x14ac:dyDescent="0.25">
      <c r="D8065" s="20"/>
    </row>
    <row r="8066" spans="4:4" hidden="1" x14ac:dyDescent="0.25">
      <c r="D8066" s="20"/>
    </row>
    <row r="8067" spans="4:4" hidden="1" x14ac:dyDescent="0.25">
      <c r="D8067" s="20"/>
    </row>
    <row r="8068" spans="4:4" hidden="1" x14ac:dyDescent="0.25">
      <c r="D8068" s="20"/>
    </row>
    <row r="8069" spans="4:4" hidden="1" x14ac:dyDescent="0.25">
      <c r="D8069" s="20"/>
    </row>
    <row r="8070" spans="4:4" hidden="1" x14ac:dyDescent="0.25">
      <c r="D8070" s="20"/>
    </row>
    <row r="8071" spans="4:4" hidden="1" x14ac:dyDescent="0.25">
      <c r="D8071" s="20"/>
    </row>
    <row r="8072" spans="4:4" hidden="1" x14ac:dyDescent="0.25">
      <c r="D8072" s="20"/>
    </row>
    <row r="8073" spans="4:4" hidden="1" x14ac:dyDescent="0.25">
      <c r="D8073" s="20"/>
    </row>
    <row r="8074" spans="4:4" hidden="1" x14ac:dyDescent="0.25">
      <c r="D8074" s="20"/>
    </row>
    <row r="8075" spans="4:4" hidden="1" x14ac:dyDescent="0.25">
      <c r="D8075" s="20"/>
    </row>
    <row r="8076" spans="4:4" hidden="1" x14ac:dyDescent="0.25">
      <c r="D8076" s="20"/>
    </row>
    <row r="8077" spans="4:4" hidden="1" x14ac:dyDescent="0.25">
      <c r="D8077" s="20"/>
    </row>
    <row r="8078" spans="4:4" hidden="1" x14ac:dyDescent="0.25">
      <c r="D8078" s="20"/>
    </row>
    <row r="8079" spans="4:4" hidden="1" x14ac:dyDescent="0.25">
      <c r="D8079" s="20"/>
    </row>
    <row r="8080" spans="4:4" hidden="1" x14ac:dyDescent="0.25">
      <c r="D8080" s="20"/>
    </row>
    <row r="8081" spans="4:4" hidden="1" x14ac:dyDescent="0.25">
      <c r="D8081" s="20"/>
    </row>
    <row r="8082" spans="4:4" hidden="1" x14ac:dyDescent="0.25">
      <c r="D8082" s="20"/>
    </row>
    <row r="8083" spans="4:4" hidden="1" x14ac:dyDescent="0.25">
      <c r="D8083" s="20"/>
    </row>
    <row r="8084" spans="4:4" hidden="1" x14ac:dyDescent="0.25">
      <c r="D8084" s="20"/>
    </row>
    <row r="8085" spans="4:4" hidden="1" x14ac:dyDescent="0.25">
      <c r="D8085" s="20"/>
    </row>
    <row r="8086" spans="4:4" hidden="1" x14ac:dyDescent="0.25">
      <c r="D8086" s="20"/>
    </row>
    <row r="8087" spans="4:4" hidden="1" x14ac:dyDescent="0.25">
      <c r="D8087" s="20"/>
    </row>
    <row r="8088" spans="4:4" hidden="1" x14ac:dyDescent="0.25">
      <c r="D8088" s="20"/>
    </row>
    <row r="8089" spans="4:4" hidden="1" x14ac:dyDescent="0.25">
      <c r="D8089" s="20"/>
    </row>
    <row r="8090" spans="4:4" hidden="1" x14ac:dyDescent="0.25">
      <c r="D8090" s="20"/>
    </row>
    <row r="8091" spans="4:4" hidden="1" x14ac:dyDescent="0.25">
      <c r="D8091" s="20"/>
    </row>
    <row r="8092" spans="4:4" hidden="1" x14ac:dyDescent="0.25">
      <c r="D8092" s="20"/>
    </row>
    <row r="8093" spans="4:4" hidden="1" x14ac:dyDescent="0.25">
      <c r="D8093" s="20"/>
    </row>
    <row r="8094" spans="4:4" hidden="1" x14ac:dyDescent="0.25">
      <c r="D8094" s="20"/>
    </row>
    <row r="8095" spans="4:4" hidden="1" x14ac:dyDescent="0.25">
      <c r="D8095" s="20"/>
    </row>
    <row r="8096" spans="4:4" hidden="1" x14ac:dyDescent="0.25">
      <c r="D8096" s="20"/>
    </row>
    <row r="8097" spans="4:4" hidden="1" x14ac:dyDescent="0.25">
      <c r="D8097" s="20"/>
    </row>
    <row r="8098" spans="4:4" hidden="1" x14ac:dyDescent="0.25">
      <c r="D8098" s="20"/>
    </row>
    <row r="8099" spans="4:4" hidden="1" x14ac:dyDescent="0.25">
      <c r="D8099" s="20"/>
    </row>
    <row r="8100" spans="4:4" hidden="1" x14ac:dyDescent="0.25">
      <c r="D8100" s="20"/>
    </row>
    <row r="8101" spans="4:4" hidden="1" x14ac:dyDescent="0.25">
      <c r="D8101" s="20"/>
    </row>
    <row r="8102" spans="4:4" hidden="1" x14ac:dyDescent="0.25">
      <c r="D8102" s="20"/>
    </row>
    <row r="8103" spans="4:4" hidden="1" x14ac:dyDescent="0.25">
      <c r="D8103" s="20"/>
    </row>
    <row r="8104" spans="4:4" hidden="1" x14ac:dyDescent="0.25">
      <c r="D8104" s="20"/>
    </row>
    <row r="8105" spans="4:4" hidden="1" x14ac:dyDescent="0.25">
      <c r="D8105" s="20"/>
    </row>
    <row r="8106" spans="4:4" hidden="1" x14ac:dyDescent="0.25">
      <c r="D8106" s="20"/>
    </row>
    <row r="8107" spans="4:4" hidden="1" x14ac:dyDescent="0.25">
      <c r="D8107" s="20"/>
    </row>
    <row r="8108" spans="4:4" hidden="1" x14ac:dyDescent="0.25">
      <c r="D8108" s="20"/>
    </row>
    <row r="8109" spans="4:4" hidden="1" x14ac:dyDescent="0.25">
      <c r="D8109" s="20"/>
    </row>
    <row r="8110" spans="4:4" hidden="1" x14ac:dyDescent="0.25">
      <c r="D8110" s="20"/>
    </row>
    <row r="8111" spans="4:4" hidden="1" x14ac:dyDescent="0.25">
      <c r="D8111" s="20"/>
    </row>
    <row r="8112" spans="4:4" hidden="1" x14ac:dyDescent="0.25">
      <c r="D8112" s="20"/>
    </row>
    <row r="8113" spans="4:4" hidden="1" x14ac:dyDescent="0.25">
      <c r="D8113" s="20"/>
    </row>
    <row r="8114" spans="4:4" hidden="1" x14ac:dyDescent="0.25">
      <c r="D8114" s="20"/>
    </row>
    <row r="8115" spans="4:4" hidden="1" x14ac:dyDescent="0.25">
      <c r="D8115" s="20"/>
    </row>
    <row r="8116" spans="4:4" hidden="1" x14ac:dyDescent="0.25">
      <c r="D8116" s="20"/>
    </row>
    <row r="8117" spans="4:4" hidden="1" x14ac:dyDescent="0.25">
      <c r="D8117" s="20"/>
    </row>
    <row r="8118" spans="4:4" hidden="1" x14ac:dyDescent="0.25">
      <c r="D8118" s="20"/>
    </row>
    <row r="8119" spans="4:4" hidden="1" x14ac:dyDescent="0.25">
      <c r="D8119" s="20"/>
    </row>
    <row r="8120" spans="4:4" hidden="1" x14ac:dyDescent="0.25">
      <c r="D8120" s="20"/>
    </row>
    <row r="8121" spans="4:4" hidden="1" x14ac:dyDescent="0.25">
      <c r="D8121" s="20"/>
    </row>
    <row r="8122" spans="4:4" hidden="1" x14ac:dyDescent="0.25">
      <c r="D8122" s="20"/>
    </row>
    <row r="8123" spans="4:4" hidden="1" x14ac:dyDescent="0.25">
      <c r="D8123" s="20"/>
    </row>
    <row r="8124" spans="4:4" hidden="1" x14ac:dyDescent="0.25">
      <c r="D8124" s="20"/>
    </row>
    <row r="8125" spans="4:4" hidden="1" x14ac:dyDescent="0.25">
      <c r="D8125" s="20"/>
    </row>
    <row r="8126" spans="4:4" hidden="1" x14ac:dyDescent="0.25">
      <c r="D8126" s="20"/>
    </row>
    <row r="8127" spans="4:4" hidden="1" x14ac:dyDescent="0.25">
      <c r="D8127" s="20"/>
    </row>
    <row r="8128" spans="4:4" hidden="1" x14ac:dyDescent="0.25">
      <c r="D8128" s="20"/>
    </row>
    <row r="8129" spans="4:4" hidden="1" x14ac:dyDescent="0.25">
      <c r="D8129" s="20"/>
    </row>
    <row r="8130" spans="4:4" hidden="1" x14ac:dyDescent="0.25">
      <c r="D8130" s="20"/>
    </row>
    <row r="8131" spans="4:4" hidden="1" x14ac:dyDescent="0.25">
      <c r="D8131" s="20"/>
    </row>
    <row r="8132" spans="4:4" hidden="1" x14ac:dyDescent="0.25">
      <c r="D8132" s="20"/>
    </row>
    <row r="8133" spans="4:4" hidden="1" x14ac:dyDescent="0.25">
      <c r="D8133" s="20"/>
    </row>
    <row r="8134" spans="4:4" hidden="1" x14ac:dyDescent="0.25">
      <c r="D8134" s="20"/>
    </row>
    <row r="8135" spans="4:4" hidden="1" x14ac:dyDescent="0.25">
      <c r="D8135" s="20"/>
    </row>
    <row r="8136" spans="4:4" hidden="1" x14ac:dyDescent="0.25">
      <c r="D8136" s="20"/>
    </row>
    <row r="8137" spans="4:4" hidden="1" x14ac:dyDescent="0.25">
      <c r="D8137" s="20"/>
    </row>
    <row r="8138" spans="4:4" hidden="1" x14ac:dyDescent="0.25">
      <c r="D8138" s="20"/>
    </row>
    <row r="8139" spans="4:4" hidden="1" x14ac:dyDescent="0.25">
      <c r="D8139" s="20"/>
    </row>
    <row r="8140" spans="4:4" hidden="1" x14ac:dyDescent="0.25">
      <c r="D8140" s="20"/>
    </row>
    <row r="8141" spans="4:4" hidden="1" x14ac:dyDescent="0.25">
      <c r="D8141" s="20"/>
    </row>
    <row r="8142" spans="4:4" hidden="1" x14ac:dyDescent="0.25">
      <c r="D8142" s="20"/>
    </row>
    <row r="8143" spans="4:4" hidden="1" x14ac:dyDescent="0.25">
      <c r="D8143" s="20"/>
    </row>
    <row r="8144" spans="4:4" hidden="1" x14ac:dyDescent="0.25">
      <c r="D8144" s="20"/>
    </row>
    <row r="8145" spans="4:4" hidden="1" x14ac:dyDescent="0.25">
      <c r="D8145" s="20"/>
    </row>
    <row r="8146" spans="4:4" hidden="1" x14ac:dyDescent="0.25">
      <c r="D8146" s="20"/>
    </row>
    <row r="8147" spans="4:4" hidden="1" x14ac:dyDescent="0.25">
      <c r="D8147" s="20"/>
    </row>
    <row r="8148" spans="4:4" hidden="1" x14ac:dyDescent="0.25">
      <c r="D8148" s="20"/>
    </row>
    <row r="8149" spans="4:4" hidden="1" x14ac:dyDescent="0.25">
      <c r="D8149" s="20"/>
    </row>
    <row r="8150" spans="4:4" hidden="1" x14ac:dyDescent="0.25">
      <c r="D8150" s="20"/>
    </row>
    <row r="8151" spans="4:4" hidden="1" x14ac:dyDescent="0.25">
      <c r="D8151" s="20"/>
    </row>
    <row r="8152" spans="4:4" hidden="1" x14ac:dyDescent="0.25">
      <c r="D8152" s="20"/>
    </row>
    <row r="8153" spans="4:4" hidden="1" x14ac:dyDescent="0.25">
      <c r="D8153" s="20"/>
    </row>
    <row r="8154" spans="4:4" hidden="1" x14ac:dyDescent="0.25">
      <c r="D8154" s="20"/>
    </row>
    <row r="8155" spans="4:4" hidden="1" x14ac:dyDescent="0.25">
      <c r="D8155" s="20"/>
    </row>
    <row r="8156" spans="4:4" hidden="1" x14ac:dyDescent="0.25">
      <c r="D8156" s="20"/>
    </row>
    <row r="8157" spans="4:4" hidden="1" x14ac:dyDescent="0.25">
      <c r="D8157" s="20"/>
    </row>
    <row r="8158" spans="4:4" hidden="1" x14ac:dyDescent="0.25">
      <c r="D8158" s="20"/>
    </row>
    <row r="8159" spans="4:4" hidden="1" x14ac:dyDescent="0.25">
      <c r="D8159" s="20"/>
    </row>
    <row r="8160" spans="4:4" hidden="1" x14ac:dyDescent="0.25">
      <c r="D8160" s="20"/>
    </row>
    <row r="8161" spans="4:4" hidden="1" x14ac:dyDescent="0.25">
      <c r="D8161" s="20"/>
    </row>
    <row r="8162" spans="4:4" hidden="1" x14ac:dyDescent="0.25">
      <c r="D8162" s="20"/>
    </row>
    <row r="8163" spans="4:4" hidden="1" x14ac:dyDescent="0.25">
      <c r="D8163" s="20"/>
    </row>
    <row r="8164" spans="4:4" hidden="1" x14ac:dyDescent="0.25">
      <c r="D8164" s="20"/>
    </row>
    <row r="8165" spans="4:4" hidden="1" x14ac:dyDescent="0.25">
      <c r="D8165" s="20"/>
    </row>
    <row r="8166" spans="4:4" hidden="1" x14ac:dyDescent="0.25">
      <c r="D8166" s="20"/>
    </row>
    <row r="8167" spans="4:4" hidden="1" x14ac:dyDescent="0.25">
      <c r="D8167" s="20"/>
    </row>
    <row r="8168" spans="4:4" hidden="1" x14ac:dyDescent="0.25">
      <c r="D8168" s="20"/>
    </row>
    <row r="8169" spans="4:4" hidden="1" x14ac:dyDescent="0.25">
      <c r="D8169" s="20"/>
    </row>
    <row r="8170" spans="4:4" hidden="1" x14ac:dyDescent="0.25">
      <c r="D8170" s="20"/>
    </row>
    <row r="8171" spans="4:4" hidden="1" x14ac:dyDescent="0.25">
      <c r="D8171" s="20"/>
    </row>
    <row r="8172" spans="4:4" hidden="1" x14ac:dyDescent="0.25">
      <c r="D8172" s="20"/>
    </row>
    <row r="8173" spans="4:4" hidden="1" x14ac:dyDescent="0.25">
      <c r="D8173" s="20"/>
    </row>
    <row r="8174" spans="4:4" hidden="1" x14ac:dyDescent="0.25">
      <c r="D8174" s="20"/>
    </row>
    <row r="8175" spans="4:4" hidden="1" x14ac:dyDescent="0.25">
      <c r="D8175" s="20"/>
    </row>
    <row r="8176" spans="4:4" hidden="1" x14ac:dyDescent="0.25">
      <c r="D8176" s="20"/>
    </row>
    <row r="8177" spans="4:4" hidden="1" x14ac:dyDescent="0.25">
      <c r="D8177" s="20"/>
    </row>
    <row r="8178" spans="4:4" hidden="1" x14ac:dyDescent="0.25">
      <c r="D8178" s="20"/>
    </row>
    <row r="8179" spans="4:4" hidden="1" x14ac:dyDescent="0.25">
      <c r="D8179" s="20"/>
    </row>
    <row r="8180" spans="4:4" hidden="1" x14ac:dyDescent="0.25">
      <c r="D8180" s="20"/>
    </row>
    <row r="8181" spans="4:4" hidden="1" x14ac:dyDescent="0.25">
      <c r="D8181" s="20"/>
    </row>
    <row r="8182" spans="4:4" hidden="1" x14ac:dyDescent="0.25">
      <c r="D8182" s="20"/>
    </row>
    <row r="8183" spans="4:4" hidden="1" x14ac:dyDescent="0.25">
      <c r="D8183" s="20"/>
    </row>
    <row r="8184" spans="4:4" hidden="1" x14ac:dyDescent="0.25">
      <c r="D8184" s="20"/>
    </row>
    <row r="8185" spans="4:4" hidden="1" x14ac:dyDescent="0.25">
      <c r="D8185" s="20"/>
    </row>
    <row r="8186" spans="4:4" hidden="1" x14ac:dyDescent="0.25">
      <c r="D8186" s="20"/>
    </row>
    <row r="8187" spans="4:4" hidden="1" x14ac:dyDescent="0.25">
      <c r="D8187" s="20"/>
    </row>
    <row r="8188" spans="4:4" hidden="1" x14ac:dyDescent="0.25">
      <c r="D8188" s="20"/>
    </row>
    <row r="8189" spans="4:4" hidden="1" x14ac:dyDescent="0.25">
      <c r="D8189" s="20"/>
    </row>
    <row r="8190" spans="4:4" hidden="1" x14ac:dyDescent="0.25">
      <c r="D8190" s="20"/>
    </row>
    <row r="8191" spans="4:4" hidden="1" x14ac:dyDescent="0.25">
      <c r="D8191" s="20"/>
    </row>
    <row r="8192" spans="4:4" hidden="1" x14ac:dyDescent="0.25">
      <c r="D8192" s="20"/>
    </row>
    <row r="8193" spans="4:4" hidden="1" x14ac:dyDescent="0.25">
      <c r="D8193" s="20"/>
    </row>
    <row r="8194" spans="4:4" hidden="1" x14ac:dyDescent="0.25">
      <c r="D8194" s="20"/>
    </row>
    <row r="8195" spans="4:4" hidden="1" x14ac:dyDescent="0.25">
      <c r="D8195" s="20"/>
    </row>
    <row r="8196" spans="4:4" hidden="1" x14ac:dyDescent="0.25">
      <c r="D8196" s="20"/>
    </row>
    <row r="8197" spans="4:4" hidden="1" x14ac:dyDescent="0.25">
      <c r="D8197" s="20"/>
    </row>
    <row r="8198" spans="4:4" hidden="1" x14ac:dyDescent="0.25">
      <c r="D8198" s="20"/>
    </row>
    <row r="8199" spans="4:4" hidden="1" x14ac:dyDescent="0.25">
      <c r="D8199" s="20"/>
    </row>
    <row r="8200" spans="4:4" hidden="1" x14ac:dyDescent="0.25">
      <c r="D8200" s="20"/>
    </row>
    <row r="8201" spans="4:4" hidden="1" x14ac:dyDescent="0.25">
      <c r="D8201" s="20"/>
    </row>
    <row r="8202" spans="4:4" hidden="1" x14ac:dyDescent="0.25">
      <c r="D8202" s="20"/>
    </row>
    <row r="8203" spans="4:4" hidden="1" x14ac:dyDescent="0.25">
      <c r="D8203" s="20"/>
    </row>
    <row r="8204" spans="4:4" hidden="1" x14ac:dyDescent="0.25">
      <c r="D8204" s="20"/>
    </row>
    <row r="8205" spans="4:4" hidden="1" x14ac:dyDescent="0.25">
      <c r="D8205" s="20"/>
    </row>
    <row r="8206" spans="4:4" hidden="1" x14ac:dyDescent="0.25">
      <c r="D8206" s="20"/>
    </row>
    <row r="8207" spans="4:4" hidden="1" x14ac:dyDescent="0.25">
      <c r="D8207" s="20"/>
    </row>
    <row r="8208" spans="4:4" hidden="1" x14ac:dyDescent="0.25">
      <c r="D8208" s="20"/>
    </row>
    <row r="8209" spans="4:4" hidden="1" x14ac:dyDescent="0.25">
      <c r="D8209" s="20"/>
    </row>
    <row r="8210" spans="4:4" hidden="1" x14ac:dyDescent="0.25">
      <c r="D8210" s="20"/>
    </row>
    <row r="8211" spans="4:4" hidden="1" x14ac:dyDescent="0.25">
      <c r="D8211" s="20"/>
    </row>
    <row r="8212" spans="4:4" hidden="1" x14ac:dyDescent="0.25">
      <c r="D8212" s="20"/>
    </row>
    <row r="8213" spans="4:4" hidden="1" x14ac:dyDescent="0.25">
      <c r="D8213" s="20"/>
    </row>
    <row r="8214" spans="4:4" hidden="1" x14ac:dyDescent="0.25">
      <c r="D8214" s="20"/>
    </row>
    <row r="8215" spans="4:4" hidden="1" x14ac:dyDescent="0.25">
      <c r="D8215" s="20"/>
    </row>
    <row r="8216" spans="4:4" hidden="1" x14ac:dyDescent="0.25">
      <c r="D8216" s="20"/>
    </row>
    <row r="8217" spans="4:4" hidden="1" x14ac:dyDescent="0.25">
      <c r="D8217" s="20"/>
    </row>
    <row r="8218" spans="4:4" hidden="1" x14ac:dyDescent="0.25">
      <c r="D8218" s="20"/>
    </row>
    <row r="8219" spans="4:4" hidden="1" x14ac:dyDescent="0.25">
      <c r="D8219" s="20"/>
    </row>
    <row r="8220" spans="4:4" hidden="1" x14ac:dyDescent="0.25">
      <c r="D8220" s="20"/>
    </row>
    <row r="8221" spans="4:4" hidden="1" x14ac:dyDescent="0.25">
      <c r="D8221" s="20"/>
    </row>
    <row r="8222" spans="4:4" hidden="1" x14ac:dyDescent="0.25">
      <c r="D8222" s="20"/>
    </row>
    <row r="8223" spans="4:4" hidden="1" x14ac:dyDescent="0.25">
      <c r="D8223" s="20"/>
    </row>
    <row r="8224" spans="4:4" hidden="1" x14ac:dyDescent="0.25">
      <c r="D8224" s="20"/>
    </row>
    <row r="8225" spans="4:4" hidden="1" x14ac:dyDescent="0.25">
      <c r="D8225" s="20"/>
    </row>
    <row r="8226" spans="4:4" hidden="1" x14ac:dyDescent="0.25">
      <c r="D8226" s="20"/>
    </row>
    <row r="8227" spans="4:4" hidden="1" x14ac:dyDescent="0.25">
      <c r="D8227" s="20"/>
    </row>
    <row r="8228" spans="4:4" hidden="1" x14ac:dyDescent="0.25">
      <c r="D8228" s="20"/>
    </row>
    <row r="8229" spans="4:4" hidden="1" x14ac:dyDescent="0.25">
      <c r="D8229" s="20"/>
    </row>
    <row r="8230" spans="4:4" hidden="1" x14ac:dyDescent="0.25">
      <c r="D8230" s="20"/>
    </row>
    <row r="8231" spans="4:4" hidden="1" x14ac:dyDescent="0.25">
      <c r="D8231" s="20"/>
    </row>
    <row r="8232" spans="4:4" hidden="1" x14ac:dyDescent="0.25">
      <c r="D8232" s="20"/>
    </row>
    <row r="8233" spans="4:4" hidden="1" x14ac:dyDescent="0.25">
      <c r="D8233" s="20"/>
    </row>
    <row r="8234" spans="4:4" hidden="1" x14ac:dyDescent="0.25">
      <c r="D8234" s="20"/>
    </row>
    <row r="8235" spans="4:4" hidden="1" x14ac:dyDescent="0.25">
      <c r="D8235" s="20"/>
    </row>
    <row r="8236" spans="4:4" hidden="1" x14ac:dyDescent="0.25">
      <c r="D8236" s="20"/>
    </row>
    <row r="8237" spans="4:4" hidden="1" x14ac:dyDescent="0.25">
      <c r="D8237" s="20"/>
    </row>
    <row r="8238" spans="4:4" hidden="1" x14ac:dyDescent="0.25">
      <c r="D8238" s="20"/>
    </row>
    <row r="8239" spans="4:4" hidden="1" x14ac:dyDescent="0.25">
      <c r="D8239" s="20"/>
    </row>
    <row r="8240" spans="4:4" hidden="1" x14ac:dyDescent="0.25">
      <c r="D8240" s="20"/>
    </row>
    <row r="8241" spans="4:4" hidden="1" x14ac:dyDescent="0.25">
      <c r="D8241" s="20"/>
    </row>
    <row r="8242" spans="4:4" hidden="1" x14ac:dyDescent="0.25">
      <c r="D8242" s="20"/>
    </row>
    <row r="8243" spans="4:4" hidden="1" x14ac:dyDescent="0.25">
      <c r="D8243" s="20"/>
    </row>
    <row r="8244" spans="4:4" hidden="1" x14ac:dyDescent="0.25">
      <c r="D8244" s="20"/>
    </row>
    <row r="8245" spans="4:4" hidden="1" x14ac:dyDescent="0.25">
      <c r="D8245" s="20"/>
    </row>
    <row r="8246" spans="4:4" hidden="1" x14ac:dyDescent="0.25">
      <c r="D8246" s="20"/>
    </row>
    <row r="8247" spans="4:4" hidden="1" x14ac:dyDescent="0.25">
      <c r="D8247" s="20"/>
    </row>
    <row r="8248" spans="4:4" hidden="1" x14ac:dyDescent="0.25">
      <c r="D8248" s="20"/>
    </row>
    <row r="8249" spans="4:4" hidden="1" x14ac:dyDescent="0.25">
      <c r="D8249" s="20"/>
    </row>
    <row r="8250" spans="4:4" hidden="1" x14ac:dyDescent="0.25">
      <c r="D8250" s="20"/>
    </row>
    <row r="8251" spans="4:4" hidden="1" x14ac:dyDescent="0.25">
      <c r="D8251" s="20"/>
    </row>
    <row r="8252" spans="4:4" hidden="1" x14ac:dyDescent="0.25">
      <c r="D8252" s="20"/>
    </row>
    <row r="8253" spans="4:4" hidden="1" x14ac:dyDescent="0.25">
      <c r="D8253" s="20"/>
    </row>
    <row r="8254" spans="4:4" hidden="1" x14ac:dyDescent="0.25">
      <c r="D8254" s="20"/>
    </row>
    <row r="8255" spans="4:4" hidden="1" x14ac:dyDescent="0.25">
      <c r="D8255" s="20"/>
    </row>
    <row r="8256" spans="4:4" hidden="1" x14ac:dyDescent="0.25">
      <c r="D8256" s="20"/>
    </row>
    <row r="8257" spans="4:4" hidden="1" x14ac:dyDescent="0.25">
      <c r="D8257" s="20"/>
    </row>
    <row r="8258" spans="4:4" hidden="1" x14ac:dyDescent="0.25">
      <c r="D8258" s="20"/>
    </row>
    <row r="8259" spans="4:4" hidden="1" x14ac:dyDescent="0.25">
      <c r="D8259" s="20"/>
    </row>
    <row r="8260" spans="4:4" hidden="1" x14ac:dyDescent="0.25">
      <c r="D8260" s="20"/>
    </row>
    <row r="8261" spans="4:4" hidden="1" x14ac:dyDescent="0.25">
      <c r="D8261" s="20"/>
    </row>
    <row r="8262" spans="4:4" hidden="1" x14ac:dyDescent="0.25">
      <c r="D8262" s="20"/>
    </row>
    <row r="8263" spans="4:4" hidden="1" x14ac:dyDescent="0.25">
      <c r="D8263" s="20"/>
    </row>
    <row r="8264" spans="4:4" hidden="1" x14ac:dyDescent="0.25">
      <c r="D8264" s="20"/>
    </row>
    <row r="8265" spans="4:4" hidden="1" x14ac:dyDescent="0.25">
      <c r="D8265" s="20"/>
    </row>
    <row r="8266" spans="4:4" hidden="1" x14ac:dyDescent="0.25">
      <c r="D8266" s="20"/>
    </row>
    <row r="8267" spans="4:4" hidden="1" x14ac:dyDescent="0.25">
      <c r="D8267" s="20"/>
    </row>
    <row r="8268" spans="4:4" hidden="1" x14ac:dyDescent="0.25">
      <c r="D8268" s="20"/>
    </row>
    <row r="8269" spans="4:4" hidden="1" x14ac:dyDescent="0.25">
      <c r="D8269" s="20"/>
    </row>
    <row r="8270" spans="4:4" hidden="1" x14ac:dyDescent="0.25">
      <c r="D8270" s="20"/>
    </row>
    <row r="8271" spans="4:4" hidden="1" x14ac:dyDescent="0.25">
      <c r="D8271" s="20"/>
    </row>
    <row r="8272" spans="4:4" hidden="1" x14ac:dyDescent="0.25">
      <c r="D8272" s="20"/>
    </row>
    <row r="8273" spans="4:4" hidden="1" x14ac:dyDescent="0.25">
      <c r="D8273" s="20"/>
    </row>
    <row r="8274" spans="4:4" hidden="1" x14ac:dyDescent="0.25">
      <c r="D8274" s="20"/>
    </row>
    <row r="8275" spans="4:4" hidden="1" x14ac:dyDescent="0.25">
      <c r="D8275" s="20"/>
    </row>
    <row r="8276" spans="4:4" hidden="1" x14ac:dyDescent="0.25">
      <c r="D8276" s="20"/>
    </row>
    <row r="8277" spans="4:4" hidden="1" x14ac:dyDescent="0.25">
      <c r="D8277" s="20"/>
    </row>
    <row r="8278" spans="4:4" hidden="1" x14ac:dyDescent="0.25">
      <c r="D8278" s="20"/>
    </row>
    <row r="8279" spans="4:4" hidden="1" x14ac:dyDescent="0.25">
      <c r="D8279" s="20"/>
    </row>
    <row r="8280" spans="4:4" hidden="1" x14ac:dyDescent="0.25">
      <c r="D8280" s="20"/>
    </row>
    <row r="8281" spans="4:4" hidden="1" x14ac:dyDescent="0.25">
      <c r="D8281" s="20"/>
    </row>
    <row r="8282" spans="4:4" hidden="1" x14ac:dyDescent="0.25">
      <c r="D8282" s="20"/>
    </row>
    <row r="8283" spans="4:4" hidden="1" x14ac:dyDescent="0.25">
      <c r="D8283" s="20"/>
    </row>
    <row r="8284" spans="4:4" hidden="1" x14ac:dyDescent="0.25">
      <c r="D8284" s="20"/>
    </row>
    <row r="8285" spans="4:4" hidden="1" x14ac:dyDescent="0.25">
      <c r="D8285" s="20"/>
    </row>
    <row r="8286" spans="4:4" hidden="1" x14ac:dyDescent="0.25">
      <c r="D8286" s="20"/>
    </row>
    <row r="8287" spans="4:4" hidden="1" x14ac:dyDescent="0.25">
      <c r="D8287" s="20"/>
    </row>
    <row r="8288" spans="4:4" hidden="1" x14ac:dyDescent="0.25">
      <c r="D8288" s="20"/>
    </row>
    <row r="8289" spans="4:4" hidden="1" x14ac:dyDescent="0.25">
      <c r="D8289" s="20"/>
    </row>
    <row r="8290" spans="4:4" hidden="1" x14ac:dyDescent="0.25">
      <c r="D8290" s="20"/>
    </row>
    <row r="8291" spans="4:4" hidden="1" x14ac:dyDescent="0.25">
      <c r="D8291" s="20"/>
    </row>
    <row r="8292" spans="4:4" hidden="1" x14ac:dyDescent="0.25">
      <c r="D8292" s="20"/>
    </row>
    <row r="8293" spans="4:4" hidden="1" x14ac:dyDescent="0.25">
      <c r="D8293" s="20"/>
    </row>
    <row r="8294" spans="4:4" hidden="1" x14ac:dyDescent="0.25">
      <c r="D8294" s="20"/>
    </row>
    <row r="8295" spans="4:4" hidden="1" x14ac:dyDescent="0.25">
      <c r="D8295" s="20"/>
    </row>
    <row r="8296" spans="4:4" hidden="1" x14ac:dyDescent="0.25">
      <c r="D8296" s="20"/>
    </row>
    <row r="8297" spans="4:4" hidden="1" x14ac:dyDescent="0.25">
      <c r="D8297" s="20"/>
    </row>
    <row r="8298" spans="4:4" hidden="1" x14ac:dyDescent="0.25">
      <c r="D8298" s="20"/>
    </row>
    <row r="8299" spans="4:4" hidden="1" x14ac:dyDescent="0.25">
      <c r="D8299" s="20"/>
    </row>
    <row r="8300" spans="4:4" hidden="1" x14ac:dyDescent="0.25">
      <c r="D8300" s="20"/>
    </row>
    <row r="8301" spans="4:4" hidden="1" x14ac:dyDescent="0.25">
      <c r="D8301" s="20"/>
    </row>
    <row r="8302" spans="4:4" hidden="1" x14ac:dyDescent="0.25">
      <c r="D8302" s="20"/>
    </row>
    <row r="8303" spans="4:4" hidden="1" x14ac:dyDescent="0.25">
      <c r="D8303" s="20"/>
    </row>
    <row r="8304" spans="4:4" hidden="1" x14ac:dyDescent="0.25">
      <c r="D8304" s="20"/>
    </row>
    <row r="8305" spans="4:4" hidden="1" x14ac:dyDescent="0.25">
      <c r="D8305" s="20"/>
    </row>
    <row r="8306" spans="4:4" hidden="1" x14ac:dyDescent="0.25">
      <c r="D8306" s="20"/>
    </row>
    <row r="8307" spans="4:4" hidden="1" x14ac:dyDescent="0.25">
      <c r="D8307" s="20"/>
    </row>
    <row r="8308" spans="4:4" hidden="1" x14ac:dyDescent="0.25">
      <c r="D8308" s="20"/>
    </row>
    <row r="8309" spans="4:4" hidden="1" x14ac:dyDescent="0.25">
      <c r="D8309" s="20"/>
    </row>
    <row r="8310" spans="4:4" hidden="1" x14ac:dyDescent="0.25">
      <c r="D8310" s="20"/>
    </row>
    <row r="8311" spans="4:4" hidden="1" x14ac:dyDescent="0.25">
      <c r="D8311" s="20"/>
    </row>
    <row r="8312" spans="4:4" hidden="1" x14ac:dyDescent="0.25">
      <c r="D8312" s="20"/>
    </row>
    <row r="8313" spans="4:4" hidden="1" x14ac:dyDescent="0.25">
      <c r="D8313" s="20"/>
    </row>
    <row r="8314" spans="4:4" hidden="1" x14ac:dyDescent="0.25">
      <c r="D8314" s="20"/>
    </row>
    <row r="8315" spans="4:4" hidden="1" x14ac:dyDescent="0.25">
      <c r="D8315" s="20"/>
    </row>
    <row r="8316" spans="4:4" hidden="1" x14ac:dyDescent="0.25">
      <c r="D8316" s="20"/>
    </row>
    <row r="8317" spans="4:4" hidden="1" x14ac:dyDescent="0.25">
      <c r="D8317" s="20"/>
    </row>
    <row r="8318" spans="4:4" hidden="1" x14ac:dyDescent="0.25">
      <c r="D8318" s="20"/>
    </row>
    <row r="8319" spans="4:4" hidden="1" x14ac:dyDescent="0.25">
      <c r="D8319" s="20"/>
    </row>
    <row r="8320" spans="4:4" hidden="1" x14ac:dyDescent="0.25">
      <c r="D8320" s="20"/>
    </row>
    <row r="8321" spans="4:4" hidden="1" x14ac:dyDescent="0.25">
      <c r="D8321" s="20"/>
    </row>
    <row r="8322" spans="4:4" hidden="1" x14ac:dyDescent="0.25">
      <c r="D8322" s="20"/>
    </row>
    <row r="8323" spans="4:4" hidden="1" x14ac:dyDescent="0.25">
      <c r="D8323" s="20"/>
    </row>
    <row r="8324" spans="4:4" hidden="1" x14ac:dyDescent="0.25">
      <c r="D8324" s="20"/>
    </row>
    <row r="8325" spans="4:4" hidden="1" x14ac:dyDescent="0.25">
      <c r="D8325" s="20"/>
    </row>
    <row r="8326" spans="4:4" hidden="1" x14ac:dyDescent="0.25">
      <c r="D8326" s="20"/>
    </row>
    <row r="8327" spans="4:4" hidden="1" x14ac:dyDescent="0.25">
      <c r="D8327" s="20"/>
    </row>
    <row r="8328" spans="4:4" hidden="1" x14ac:dyDescent="0.25">
      <c r="D8328" s="20"/>
    </row>
    <row r="8329" spans="4:4" hidden="1" x14ac:dyDescent="0.25">
      <c r="D8329" s="20"/>
    </row>
    <row r="8330" spans="4:4" hidden="1" x14ac:dyDescent="0.25">
      <c r="D8330" s="20"/>
    </row>
    <row r="8331" spans="4:4" hidden="1" x14ac:dyDescent="0.25">
      <c r="D8331" s="20"/>
    </row>
    <row r="8332" spans="4:4" hidden="1" x14ac:dyDescent="0.25">
      <c r="D8332" s="20"/>
    </row>
    <row r="8333" spans="4:4" hidden="1" x14ac:dyDescent="0.25">
      <c r="D8333" s="20"/>
    </row>
    <row r="8334" spans="4:4" hidden="1" x14ac:dyDescent="0.25">
      <c r="D8334" s="20"/>
    </row>
    <row r="8335" spans="4:4" hidden="1" x14ac:dyDescent="0.25">
      <c r="D8335" s="20"/>
    </row>
    <row r="8336" spans="4:4" hidden="1" x14ac:dyDescent="0.25">
      <c r="D8336" s="20"/>
    </row>
    <row r="8337" spans="4:4" hidden="1" x14ac:dyDescent="0.25">
      <c r="D8337" s="20"/>
    </row>
    <row r="8338" spans="4:4" hidden="1" x14ac:dyDescent="0.25">
      <c r="D8338" s="20"/>
    </row>
    <row r="8339" spans="4:4" hidden="1" x14ac:dyDescent="0.25">
      <c r="D8339" s="20"/>
    </row>
    <row r="8340" spans="4:4" hidden="1" x14ac:dyDescent="0.25">
      <c r="D8340" s="20"/>
    </row>
    <row r="8341" spans="4:4" hidden="1" x14ac:dyDescent="0.25">
      <c r="D8341" s="20"/>
    </row>
    <row r="8342" spans="4:4" hidden="1" x14ac:dyDescent="0.25">
      <c r="D8342" s="20"/>
    </row>
    <row r="8343" spans="4:4" hidden="1" x14ac:dyDescent="0.25">
      <c r="D8343" s="20"/>
    </row>
    <row r="8344" spans="4:4" hidden="1" x14ac:dyDescent="0.25">
      <c r="D8344" s="20"/>
    </row>
    <row r="8345" spans="4:4" hidden="1" x14ac:dyDescent="0.25">
      <c r="D8345" s="20"/>
    </row>
    <row r="8346" spans="4:4" hidden="1" x14ac:dyDescent="0.25">
      <c r="D8346" s="20"/>
    </row>
    <row r="8347" spans="4:4" hidden="1" x14ac:dyDescent="0.25">
      <c r="D8347" s="20"/>
    </row>
    <row r="8348" spans="4:4" hidden="1" x14ac:dyDescent="0.25">
      <c r="D8348" s="20"/>
    </row>
    <row r="8349" spans="4:4" hidden="1" x14ac:dyDescent="0.25">
      <c r="D8349" s="20"/>
    </row>
    <row r="8350" spans="4:4" hidden="1" x14ac:dyDescent="0.25">
      <c r="D8350" s="20"/>
    </row>
    <row r="8351" spans="4:4" hidden="1" x14ac:dyDescent="0.25">
      <c r="D8351" s="20"/>
    </row>
    <row r="8352" spans="4:4" hidden="1" x14ac:dyDescent="0.25">
      <c r="D8352" s="20"/>
    </row>
    <row r="8353" spans="4:4" hidden="1" x14ac:dyDescent="0.25">
      <c r="D8353" s="20"/>
    </row>
    <row r="8354" spans="4:4" hidden="1" x14ac:dyDescent="0.25">
      <c r="D8354" s="20"/>
    </row>
    <row r="8355" spans="4:4" hidden="1" x14ac:dyDescent="0.25">
      <c r="D8355" s="20"/>
    </row>
    <row r="8356" spans="4:4" hidden="1" x14ac:dyDescent="0.25">
      <c r="D8356" s="20"/>
    </row>
    <row r="8357" spans="4:4" hidden="1" x14ac:dyDescent="0.25">
      <c r="D8357" s="20"/>
    </row>
    <row r="8358" spans="4:4" hidden="1" x14ac:dyDescent="0.25">
      <c r="D8358" s="20"/>
    </row>
    <row r="8359" spans="4:4" hidden="1" x14ac:dyDescent="0.25">
      <c r="D8359" s="20"/>
    </row>
    <row r="8360" spans="4:4" hidden="1" x14ac:dyDescent="0.25">
      <c r="D8360" s="20"/>
    </row>
    <row r="8361" spans="4:4" hidden="1" x14ac:dyDescent="0.25">
      <c r="D8361" s="20"/>
    </row>
    <row r="8362" spans="4:4" hidden="1" x14ac:dyDescent="0.25">
      <c r="D8362" s="20"/>
    </row>
    <row r="8363" spans="4:4" hidden="1" x14ac:dyDescent="0.25">
      <c r="D8363" s="20"/>
    </row>
    <row r="8364" spans="4:4" hidden="1" x14ac:dyDescent="0.25">
      <c r="D8364" s="20"/>
    </row>
    <row r="8365" spans="4:4" hidden="1" x14ac:dyDescent="0.25">
      <c r="D8365" s="20"/>
    </row>
    <row r="8366" spans="4:4" hidden="1" x14ac:dyDescent="0.25">
      <c r="D8366" s="20"/>
    </row>
    <row r="8367" spans="4:4" hidden="1" x14ac:dyDescent="0.25">
      <c r="D8367" s="20"/>
    </row>
    <row r="8368" spans="4:4" hidden="1" x14ac:dyDescent="0.25">
      <c r="D8368" s="20"/>
    </row>
    <row r="8369" spans="4:4" hidden="1" x14ac:dyDescent="0.25">
      <c r="D8369" s="20"/>
    </row>
    <row r="8370" spans="4:4" hidden="1" x14ac:dyDescent="0.25">
      <c r="D8370" s="20"/>
    </row>
    <row r="8371" spans="4:4" hidden="1" x14ac:dyDescent="0.25">
      <c r="D8371" s="20"/>
    </row>
    <row r="8372" spans="4:4" hidden="1" x14ac:dyDescent="0.25">
      <c r="D8372" s="20"/>
    </row>
    <row r="8373" spans="4:4" hidden="1" x14ac:dyDescent="0.25">
      <c r="D8373" s="20"/>
    </row>
    <row r="8374" spans="4:4" hidden="1" x14ac:dyDescent="0.25">
      <c r="D8374" s="20"/>
    </row>
    <row r="8375" spans="4:4" hidden="1" x14ac:dyDescent="0.25">
      <c r="D8375" s="20"/>
    </row>
    <row r="8376" spans="4:4" hidden="1" x14ac:dyDescent="0.25">
      <c r="D8376" s="20"/>
    </row>
    <row r="8377" spans="4:4" hidden="1" x14ac:dyDescent="0.25">
      <c r="D8377" s="20"/>
    </row>
    <row r="8378" spans="4:4" hidden="1" x14ac:dyDescent="0.25">
      <c r="D8378" s="20"/>
    </row>
    <row r="8379" spans="4:4" hidden="1" x14ac:dyDescent="0.25">
      <c r="D8379" s="20"/>
    </row>
    <row r="8380" spans="4:4" hidden="1" x14ac:dyDescent="0.25">
      <c r="D8380" s="20"/>
    </row>
    <row r="8381" spans="4:4" hidden="1" x14ac:dyDescent="0.25">
      <c r="D8381" s="20"/>
    </row>
    <row r="8382" spans="4:4" hidden="1" x14ac:dyDescent="0.25">
      <c r="D8382" s="20"/>
    </row>
    <row r="8383" spans="4:4" hidden="1" x14ac:dyDescent="0.25">
      <c r="D8383" s="20"/>
    </row>
    <row r="8384" spans="4:4" hidden="1" x14ac:dyDescent="0.25">
      <c r="D8384" s="20"/>
    </row>
    <row r="8385" spans="4:4" hidden="1" x14ac:dyDescent="0.25">
      <c r="D8385" s="20"/>
    </row>
    <row r="8386" spans="4:4" hidden="1" x14ac:dyDescent="0.25">
      <c r="D8386" s="20"/>
    </row>
    <row r="8387" spans="4:4" hidden="1" x14ac:dyDescent="0.25">
      <c r="D8387" s="20"/>
    </row>
    <row r="8388" spans="4:4" hidden="1" x14ac:dyDescent="0.25">
      <c r="D8388" s="20"/>
    </row>
    <row r="8389" spans="4:4" hidden="1" x14ac:dyDescent="0.25">
      <c r="D8389" s="20"/>
    </row>
    <row r="8390" spans="4:4" hidden="1" x14ac:dyDescent="0.25">
      <c r="D8390" s="20"/>
    </row>
    <row r="8391" spans="4:4" hidden="1" x14ac:dyDescent="0.25">
      <c r="D8391" s="20"/>
    </row>
    <row r="8392" spans="4:4" hidden="1" x14ac:dyDescent="0.25">
      <c r="D8392" s="20"/>
    </row>
    <row r="8393" spans="4:4" hidden="1" x14ac:dyDescent="0.25">
      <c r="D8393" s="20"/>
    </row>
    <row r="8394" spans="4:4" hidden="1" x14ac:dyDescent="0.25">
      <c r="D8394" s="20"/>
    </row>
    <row r="8395" spans="4:4" hidden="1" x14ac:dyDescent="0.25">
      <c r="D8395" s="20"/>
    </row>
    <row r="8396" spans="4:4" hidden="1" x14ac:dyDescent="0.25">
      <c r="D8396" s="20"/>
    </row>
    <row r="8397" spans="4:4" hidden="1" x14ac:dyDescent="0.25">
      <c r="D8397" s="20"/>
    </row>
    <row r="8398" spans="4:4" hidden="1" x14ac:dyDescent="0.25">
      <c r="D8398" s="20"/>
    </row>
    <row r="8399" spans="4:4" hidden="1" x14ac:dyDescent="0.25">
      <c r="D8399" s="20"/>
    </row>
    <row r="8400" spans="4:4" hidden="1" x14ac:dyDescent="0.25">
      <c r="D8400" s="20"/>
    </row>
    <row r="8401" spans="4:4" hidden="1" x14ac:dyDescent="0.25">
      <c r="D8401" s="20"/>
    </row>
    <row r="8402" spans="4:4" hidden="1" x14ac:dyDescent="0.25">
      <c r="D8402" s="20"/>
    </row>
    <row r="8403" spans="4:4" hidden="1" x14ac:dyDescent="0.25">
      <c r="D8403" s="20"/>
    </row>
    <row r="8404" spans="4:4" hidden="1" x14ac:dyDescent="0.25">
      <c r="D8404" s="20"/>
    </row>
    <row r="8405" spans="4:4" hidden="1" x14ac:dyDescent="0.25">
      <c r="D8405" s="20"/>
    </row>
    <row r="8406" spans="4:4" hidden="1" x14ac:dyDescent="0.25">
      <c r="D8406" s="20"/>
    </row>
    <row r="8407" spans="4:4" hidden="1" x14ac:dyDescent="0.25">
      <c r="D8407" s="20"/>
    </row>
    <row r="8408" spans="4:4" hidden="1" x14ac:dyDescent="0.25">
      <c r="D8408" s="20"/>
    </row>
    <row r="8409" spans="4:4" hidden="1" x14ac:dyDescent="0.25">
      <c r="D8409" s="20"/>
    </row>
    <row r="8410" spans="4:4" hidden="1" x14ac:dyDescent="0.25">
      <c r="D8410" s="20"/>
    </row>
    <row r="8411" spans="4:4" hidden="1" x14ac:dyDescent="0.25">
      <c r="D8411" s="20"/>
    </row>
    <row r="8412" spans="4:4" hidden="1" x14ac:dyDescent="0.25">
      <c r="D8412" s="20"/>
    </row>
    <row r="8413" spans="4:4" hidden="1" x14ac:dyDescent="0.25">
      <c r="D8413" s="20"/>
    </row>
    <row r="8414" spans="4:4" hidden="1" x14ac:dyDescent="0.25">
      <c r="D8414" s="20"/>
    </row>
    <row r="8415" spans="4:4" hidden="1" x14ac:dyDescent="0.25">
      <c r="D8415" s="20"/>
    </row>
    <row r="8416" spans="4:4" hidden="1" x14ac:dyDescent="0.25">
      <c r="D8416" s="20"/>
    </row>
    <row r="8417" spans="4:4" hidden="1" x14ac:dyDescent="0.25">
      <c r="D8417" s="20"/>
    </row>
    <row r="8418" spans="4:4" hidden="1" x14ac:dyDescent="0.25">
      <c r="D8418" s="20"/>
    </row>
    <row r="8419" spans="4:4" hidden="1" x14ac:dyDescent="0.25">
      <c r="D8419" s="20"/>
    </row>
    <row r="8420" spans="4:4" hidden="1" x14ac:dyDescent="0.25">
      <c r="D8420" s="20"/>
    </row>
    <row r="8421" spans="4:4" hidden="1" x14ac:dyDescent="0.25">
      <c r="D8421" s="20"/>
    </row>
    <row r="8422" spans="4:4" hidden="1" x14ac:dyDescent="0.25">
      <c r="D8422" s="20"/>
    </row>
    <row r="8423" spans="4:4" hidden="1" x14ac:dyDescent="0.25">
      <c r="D8423" s="20"/>
    </row>
    <row r="8424" spans="4:4" hidden="1" x14ac:dyDescent="0.25">
      <c r="D8424" s="20"/>
    </row>
    <row r="8425" spans="4:4" hidden="1" x14ac:dyDescent="0.25">
      <c r="D8425" s="20"/>
    </row>
    <row r="8426" spans="4:4" hidden="1" x14ac:dyDescent="0.25">
      <c r="D8426" s="20"/>
    </row>
    <row r="8427" spans="4:4" hidden="1" x14ac:dyDescent="0.25">
      <c r="D8427" s="20"/>
    </row>
    <row r="8428" spans="4:4" hidden="1" x14ac:dyDescent="0.25">
      <c r="D8428" s="20"/>
    </row>
    <row r="8429" spans="4:4" hidden="1" x14ac:dyDescent="0.25">
      <c r="D8429" s="20"/>
    </row>
    <row r="8430" spans="4:4" hidden="1" x14ac:dyDescent="0.25">
      <c r="D8430" s="20"/>
    </row>
    <row r="8431" spans="4:4" hidden="1" x14ac:dyDescent="0.25">
      <c r="D8431" s="20"/>
    </row>
    <row r="8432" spans="4:4" hidden="1" x14ac:dyDescent="0.25">
      <c r="D8432" s="20"/>
    </row>
    <row r="8433" spans="4:4" hidden="1" x14ac:dyDescent="0.25">
      <c r="D8433" s="20"/>
    </row>
    <row r="8434" spans="4:4" hidden="1" x14ac:dyDescent="0.25">
      <c r="D8434" s="20"/>
    </row>
    <row r="8435" spans="4:4" hidden="1" x14ac:dyDescent="0.25">
      <c r="D8435" s="20"/>
    </row>
    <row r="8436" spans="4:4" hidden="1" x14ac:dyDescent="0.25">
      <c r="D8436" s="20"/>
    </row>
    <row r="8437" spans="4:4" hidden="1" x14ac:dyDescent="0.25">
      <c r="D8437" s="20"/>
    </row>
    <row r="8438" spans="4:4" hidden="1" x14ac:dyDescent="0.25">
      <c r="D8438" s="20"/>
    </row>
    <row r="8439" spans="4:4" hidden="1" x14ac:dyDescent="0.25">
      <c r="D8439" s="20"/>
    </row>
    <row r="8440" spans="4:4" hidden="1" x14ac:dyDescent="0.25">
      <c r="D8440" s="20"/>
    </row>
    <row r="8441" spans="4:4" hidden="1" x14ac:dyDescent="0.25">
      <c r="D8441" s="20"/>
    </row>
    <row r="8442" spans="4:4" hidden="1" x14ac:dyDescent="0.25">
      <c r="D8442" s="20"/>
    </row>
    <row r="8443" spans="4:4" hidden="1" x14ac:dyDescent="0.25">
      <c r="D8443" s="20"/>
    </row>
    <row r="8444" spans="4:4" hidden="1" x14ac:dyDescent="0.25">
      <c r="D8444" s="20"/>
    </row>
    <row r="8445" spans="4:4" hidden="1" x14ac:dyDescent="0.25">
      <c r="D8445" s="20"/>
    </row>
    <row r="8446" spans="4:4" hidden="1" x14ac:dyDescent="0.25">
      <c r="D8446" s="20"/>
    </row>
    <row r="8447" spans="4:4" hidden="1" x14ac:dyDescent="0.25">
      <c r="D8447" s="20"/>
    </row>
    <row r="8448" spans="4:4" hidden="1" x14ac:dyDescent="0.25">
      <c r="D8448" s="20"/>
    </row>
    <row r="8449" spans="4:4" hidden="1" x14ac:dyDescent="0.25">
      <c r="D8449" s="20"/>
    </row>
    <row r="8450" spans="4:4" hidden="1" x14ac:dyDescent="0.25">
      <c r="D8450" s="20"/>
    </row>
    <row r="8451" spans="4:4" hidden="1" x14ac:dyDescent="0.25">
      <c r="D8451" s="20"/>
    </row>
    <row r="8452" spans="4:4" hidden="1" x14ac:dyDescent="0.25">
      <c r="D8452" s="20"/>
    </row>
    <row r="8453" spans="4:4" hidden="1" x14ac:dyDescent="0.25">
      <c r="D8453" s="20"/>
    </row>
    <row r="8454" spans="4:4" hidden="1" x14ac:dyDescent="0.25">
      <c r="D8454" s="20"/>
    </row>
    <row r="8455" spans="4:4" hidden="1" x14ac:dyDescent="0.25">
      <c r="D8455" s="20"/>
    </row>
    <row r="8456" spans="4:4" hidden="1" x14ac:dyDescent="0.25">
      <c r="D8456" s="20"/>
    </row>
    <row r="8457" spans="4:4" hidden="1" x14ac:dyDescent="0.25">
      <c r="D8457" s="20"/>
    </row>
    <row r="8458" spans="4:4" hidden="1" x14ac:dyDescent="0.25">
      <c r="D8458" s="20"/>
    </row>
    <row r="8459" spans="4:4" hidden="1" x14ac:dyDescent="0.25">
      <c r="D8459" s="20"/>
    </row>
    <row r="8460" spans="4:4" hidden="1" x14ac:dyDescent="0.25">
      <c r="D8460" s="20"/>
    </row>
    <row r="8461" spans="4:4" hidden="1" x14ac:dyDescent="0.25">
      <c r="D8461" s="20"/>
    </row>
    <row r="8462" spans="4:4" hidden="1" x14ac:dyDescent="0.25">
      <c r="D8462" s="20"/>
    </row>
    <row r="8463" spans="4:4" hidden="1" x14ac:dyDescent="0.25">
      <c r="D8463" s="20"/>
    </row>
    <row r="8464" spans="4:4" hidden="1" x14ac:dyDescent="0.25">
      <c r="D8464" s="20"/>
    </row>
    <row r="8465" spans="4:4" hidden="1" x14ac:dyDescent="0.25">
      <c r="D8465" s="20"/>
    </row>
    <row r="8466" spans="4:4" hidden="1" x14ac:dyDescent="0.25">
      <c r="D8466" s="20"/>
    </row>
    <row r="8467" spans="4:4" hidden="1" x14ac:dyDescent="0.25">
      <c r="D8467" s="20"/>
    </row>
    <row r="8468" spans="4:4" hidden="1" x14ac:dyDescent="0.25">
      <c r="D8468" s="20"/>
    </row>
    <row r="8469" spans="4:4" hidden="1" x14ac:dyDescent="0.25">
      <c r="D8469" s="20"/>
    </row>
    <row r="8470" spans="4:4" hidden="1" x14ac:dyDescent="0.25">
      <c r="D8470" s="20"/>
    </row>
    <row r="8471" spans="4:4" hidden="1" x14ac:dyDescent="0.25">
      <c r="D8471" s="20"/>
    </row>
    <row r="8472" spans="4:4" hidden="1" x14ac:dyDescent="0.25">
      <c r="D8472" s="20"/>
    </row>
    <row r="8473" spans="4:4" hidden="1" x14ac:dyDescent="0.25">
      <c r="D8473" s="20"/>
    </row>
    <row r="8474" spans="4:4" hidden="1" x14ac:dyDescent="0.25">
      <c r="D8474" s="20"/>
    </row>
    <row r="8475" spans="4:4" hidden="1" x14ac:dyDescent="0.25">
      <c r="D8475" s="20"/>
    </row>
    <row r="8476" spans="4:4" hidden="1" x14ac:dyDescent="0.25">
      <c r="D8476" s="20"/>
    </row>
    <row r="8477" spans="4:4" hidden="1" x14ac:dyDescent="0.25">
      <c r="D8477" s="20"/>
    </row>
    <row r="8478" spans="4:4" hidden="1" x14ac:dyDescent="0.25">
      <c r="D8478" s="20"/>
    </row>
    <row r="8479" spans="4:4" hidden="1" x14ac:dyDescent="0.25">
      <c r="D8479" s="20"/>
    </row>
    <row r="8480" spans="4:4" hidden="1" x14ac:dyDescent="0.25">
      <c r="D8480" s="20"/>
    </row>
    <row r="8481" spans="4:4" hidden="1" x14ac:dyDescent="0.25">
      <c r="D8481" s="20"/>
    </row>
    <row r="8482" spans="4:4" hidden="1" x14ac:dyDescent="0.25">
      <c r="D8482" s="20"/>
    </row>
    <row r="8483" spans="4:4" hidden="1" x14ac:dyDescent="0.25">
      <c r="D8483" s="20"/>
    </row>
    <row r="8484" spans="4:4" hidden="1" x14ac:dyDescent="0.25">
      <c r="D8484" s="20"/>
    </row>
    <row r="8485" spans="4:4" hidden="1" x14ac:dyDescent="0.25">
      <c r="D8485" s="20"/>
    </row>
    <row r="8486" spans="4:4" hidden="1" x14ac:dyDescent="0.25">
      <c r="D8486" s="20"/>
    </row>
    <row r="8487" spans="4:4" hidden="1" x14ac:dyDescent="0.25">
      <c r="D8487" s="20"/>
    </row>
    <row r="8488" spans="4:4" hidden="1" x14ac:dyDescent="0.25">
      <c r="D8488" s="20"/>
    </row>
    <row r="8489" spans="4:4" hidden="1" x14ac:dyDescent="0.25">
      <c r="D8489" s="20"/>
    </row>
    <row r="8490" spans="4:4" hidden="1" x14ac:dyDescent="0.25">
      <c r="D8490" s="20"/>
    </row>
    <row r="8491" spans="4:4" hidden="1" x14ac:dyDescent="0.25">
      <c r="D8491" s="20"/>
    </row>
    <row r="8492" spans="4:4" hidden="1" x14ac:dyDescent="0.25">
      <c r="D8492" s="20"/>
    </row>
    <row r="8493" spans="4:4" hidden="1" x14ac:dyDescent="0.25">
      <c r="D8493" s="20"/>
    </row>
    <row r="8494" spans="4:4" hidden="1" x14ac:dyDescent="0.25">
      <c r="D8494" s="20"/>
    </row>
    <row r="8495" spans="4:4" hidden="1" x14ac:dyDescent="0.25">
      <c r="D8495" s="20"/>
    </row>
    <row r="8496" spans="4:4" hidden="1" x14ac:dyDescent="0.25">
      <c r="D8496" s="20"/>
    </row>
    <row r="8497" spans="4:4" hidden="1" x14ac:dyDescent="0.25">
      <c r="D8497" s="20"/>
    </row>
    <row r="8498" spans="4:4" hidden="1" x14ac:dyDescent="0.25">
      <c r="D8498" s="20"/>
    </row>
    <row r="8499" spans="4:4" hidden="1" x14ac:dyDescent="0.25">
      <c r="D8499" s="20"/>
    </row>
    <row r="8500" spans="4:4" hidden="1" x14ac:dyDescent="0.25">
      <c r="D8500" s="20"/>
    </row>
    <row r="8501" spans="4:4" hidden="1" x14ac:dyDescent="0.25">
      <c r="D8501" s="20"/>
    </row>
    <row r="8502" spans="4:4" hidden="1" x14ac:dyDescent="0.25">
      <c r="D8502" s="20"/>
    </row>
    <row r="8503" spans="4:4" hidden="1" x14ac:dyDescent="0.25">
      <c r="D8503" s="20"/>
    </row>
    <row r="8504" spans="4:4" hidden="1" x14ac:dyDescent="0.25">
      <c r="D8504" s="20"/>
    </row>
    <row r="8505" spans="4:4" hidden="1" x14ac:dyDescent="0.25">
      <c r="D8505" s="20"/>
    </row>
    <row r="8506" spans="4:4" hidden="1" x14ac:dyDescent="0.25">
      <c r="D8506" s="20"/>
    </row>
    <row r="8507" spans="4:4" hidden="1" x14ac:dyDescent="0.25">
      <c r="D8507" s="20"/>
    </row>
    <row r="8508" spans="4:4" hidden="1" x14ac:dyDescent="0.25">
      <c r="D8508" s="20"/>
    </row>
    <row r="8509" spans="4:4" hidden="1" x14ac:dyDescent="0.25">
      <c r="D8509" s="20"/>
    </row>
    <row r="8510" spans="4:4" hidden="1" x14ac:dyDescent="0.25">
      <c r="D8510" s="20"/>
    </row>
    <row r="8511" spans="4:4" hidden="1" x14ac:dyDescent="0.25">
      <c r="D8511" s="20"/>
    </row>
    <row r="8512" spans="4:4" hidden="1" x14ac:dyDescent="0.25">
      <c r="D8512" s="20"/>
    </row>
    <row r="8513" spans="4:4" hidden="1" x14ac:dyDescent="0.25">
      <c r="D8513" s="20"/>
    </row>
    <row r="8514" spans="4:4" hidden="1" x14ac:dyDescent="0.25">
      <c r="D8514" s="20"/>
    </row>
    <row r="8515" spans="4:4" hidden="1" x14ac:dyDescent="0.25">
      <c r="D8515" s="20"/>
    </row>
    <row r="8516" spans="4:4" hidden="1" x14ac:dyDescent="0.25">
      <c r="D8516" s="20"/>
    </row>
    <row r="8517" spans="4:4" hidden="1" x14ac:dyDescent="0.25">
      <c r="D8517" s="20"/>
    </row>
    <row r="8518" spans="4:4" hidden="1" x14ac:dyDescent="0.25">
      <c r="D8518" s="20"/>
    </row>
    <row r="8519" spans="4:4" hidden="1" x14ac:dyDescent="0.25">
      <c r="D8519" s="20"/>
    </row>
    <row r="8520" spans="4:4" hidden="1" x14ac:dyDescent="0.25">
      <c r="D8520" s="20"/>
    </row>
    <row r="8521" spans="4:4" hidden="1" x14ac:dyDescent="0.25">
      <c r="D8521" s="20"/>
    </row>
    <row r="8522" spans="4:4" hidden="1" x14ac:dyDescent="0.25">
      <c r="D8522" s="20"/>
    </row>
    <row r="8523" spans="4:4" hidden="1" x14ac:dyDescent="0.25">
      <c r="D8523" s="20"/>
    </row>
    <row r="8524" spans="4:4" hidden="1" x14ac:dyDescent="0.25">
      <c r="D8524" s="20"/>
    </row>
    <row r="8525" spans="4:4" hidden="1" x14ac:dyDescent="0.25">
      <c r="D8525" s="20"/>
    </row>
    <row r="8526" spans="4:4" hidden="1" x14ac:dyDescent="0.25">
      <c r="D8526" s="20"/>
    </row>
    <row r="8527" spans="4:4" hidden="1" x14ac:dyDescent="0.25">
      <c r="D8527" s="20"/>
    </row>
    <row r="8528" spans="4:4" hidden="1" x14ac:dyDescent="0.25">
      <c r="D8528" s="20"/>
    </row>
    <row r="8529" spans="4:4" hidden="1" x14ac:dyDescent="0.25">
      <c r="D8529" s="20"/>
    </row>
    <row r="8530" spans="4:4" hidden="1" x14ac:dyDescent="0.25">
      <c r="D8530" s="20"/>
    </row>
    <row r="8531" spans="4:4" hidden="1" x14ac:dyDescent="0.25">
      <c r="D8531" s="20"/>
    </row>
    <row r="8532" spans="4:4" hidden="1" x14ac:dyDescent="0.25">
      <c r="D8532" s="20"/>
    </row>
    <row r="8533" spans="4:4" hidden="1" x14ac:dyDescent="0.25">
      <c r="D8533" s="20"/>
    </row>
    <row r="8534" spans="4:4" hidden="1" x14ac:dyDescent="0.25">
      <c r="D8534" s="20"/>
    </row>
    <row r="8535" spans="4:4" hidden="1" x14ac:dyDescent="0.25">
      <c r="D8535" s="20"/>
    </row>
    <row r="8536" spans="4:4" hidden="1" x14ac:dyDescent="0.25">
      <c r="D8536" s="20"/>
    </row>
    <row r="8537" spans="4:4" hidden="1" x14ac:dyDescent="0.25">
      <c r="D8537" s="20"/>
    </row>
    <row r="8538" spans="4:4" hidden="1" x14ac:dyDescent="0.25">
      <c r="D8538" s="20"/>
    </row>
    <row r="8539" spans="4:4" hidden="1" x14ac:dyDescent="0.25">
      <c r="D8539" s="20"/>
    </row>
    <row r="8540" spans="4:4" hidden="1" x14ac:dyDescent="0.25">
      <c r="D8540" s="20"/>
    </row>
    <row r="8541" spans="4:4" hidden="1" x14ac:dyDescent="0.25">
      <c r="D8541" s="20"/>
    </row>
    <row r="8542" spans="4:4" hidden="1" x14ac:dyDescent="0.25">
      <c r="D8542" s="20"/>
    </row>
    <row r="8543" spans="4:4" hidden="1" x14ac:dyDescent="0.25">
      <c r="D8543" s="20"/>
    </row>
    <row r="8544" spans="4:4" hidden="1" x14ac:dyDescent="0.25">
      <c r="D8544" s="20"/>
    </row>
    <row r="8545" spans="4:4" hidden="1" x14ac:dyDescent="0.25">
      <c r="D8545" s="20"/>
    </row>
    <row r="8546" spans="4:4" hidden="1" x14ac:dyDescent="0.25">
      <c r="D8546" s="20"/>
    </row>
    <row r="8547" spans="4:4" hidden="1" x14ac:dyDescent="0.25">
      <c r="D8547" s="20"/>
    </row>
    <row r="8548" spans="4:4" hidden="1" x14ac:dyDescent="0.25">
      <c r="D8548" s="20"/>
    </row>
    <row r="8549" spans="4:4" hidden="1" x14ac:dyDescent="0.25">
      <c r="D8549" s="20"/>
    </row>
    <row r="8550" spans="4:4" hidden="1" x14ac:dyDescent="0.25">
      <c r="D8550" s="20"/>
    </row>
    <row r="8551" spans="4:4" hidden="1" x14ac:dyDescent="0.25">
      <c r="D8551" s="20"/>
    </row>
    <row r="8552" spans="4:4" hidden="1" x14ac:dyDescent="0.25">
      <c r="D8552" s="20"/>
    </row>
    <row r="8553" spans="4:4" hidden="1" x14ac:dyDescent="0.25">
      <c r="D8553" s="20"/>
    </row>
    <row r="8554" spans="4:4" hidden="1" x14ac:dyDescent="0.25">
      <c r="D8554" s="20"/>
    </row>
    <row r="8555" spans="4:4" hidden="1" x14ac:dyDescent="0.25">
      <c r="D8555" s="20"/>
    </row>
    <row r="8556" spans="4:4" hidden="1" x14ac:dyDescent="0.25">
      <c r="D8556" s="20"/>
    </row>
    <row r="8557" spans="4:4" hidden="1" x14ac:dyDescent="0.25">
      <c r="D8557" s="20"/>
    </row>
    <row r="8558" spans="4:4" hidden="1" x14ac:dyDescent="0.25">
      <c r="D8558" s="20"/>
    </row>
    <row r="8559" spans="4:4" hidden="1" x14ac:dyDescent="0.25">
      <c r="D8559" s="20"/>
    </row>
    <row r="8560" spans="4:4" hidden="1" x14ac:dyDescent="0.25">
      <c r="D8560" s="20"/>
    </row>
    <row r="8561" spans="4:4" hidden="1" x14ac:dyDescent="0.25">
      <c r="D8561" s="20"/>
    </row>
    <row r="8562" spans="4:4" hidden="1" x14ac:dyDescent="0.25">
      <c r="D8562" s="20"/>
    </row>
    <row r="8563" spans="4:4" hidden="1" x14ac:dyDescent="0.25">
      <c r="D8563" s="20"/>
    </row>
    <row r="8564" spans="4:4" hidden="1" x14ac:dyDescent="0.25">
      <c r="D8564" s="20"/>
    </row>
    <row r="8565" spans="4:4" hidden="1" x14ac:dyDescent="0.25">
      <c r="D8565" s="20"/>
    </row>
    <row r="8566" spans="4:4" hidden="1" x14ac:dyDescent="0.25">
      <c r="D8566" s="20"/>
    </row>
    <row r="8567" spans="4:4" hidden="1" x14ac:dyDescent="0.25">
      <c r="D8567" s="20"/>
    </row>
    <row r="8568" spans="4:4" hidden="1" x14ac:dyDescent="0.25">
      <c r="D8568" s="20"/>
    </row>
    <row r="8569" spans="4:4" hidden="1" x14ac:dyDescent="0.25">
      <c r="D8569" s="20"/>
    </row>
    <row r="8570" spans="4:4" hidden="1" x14ac:dyDescent="0.25">
      <c r="D8570" s="20"/>
    </row>
    <row r="8571" spans="4:4" hidden="1" x14ac:dyDescent="0.25">
      <c r="D8571" s="20"/>
    </row>
    <row r="8572" spans="4:4" hidden="1" x14ac:dyDescent="0.25">
      <c r="D8572" s="20"/>
    </row>
    <row r="8573" spans="4:4" hidden="1" x14ac:dyDescent="0.25">
      <c r="D8573" s="20"/>
    </row>
    <row r="8574" spans="4:4" hidden="1" x14ac:dyDescent="0.25">
      <c r="D8574" s="20"/>
    </row>
    <row r="8575" spans="4:4" hidden="1" x14ac:dyDescent="0.25">
      <c r="D8575" s="20"/>
    </row>
    <row r="8576" spans="4:4" hidden="1" x14ac:dyDescent="0.25">
      <c r="D8576" s="20"/>
    </row>
    <row r="8577" spans="4:4" hidden="1" x14ac:dyDescent="0.25">
      <c r="D8577" s="20"/>
    </row>
    <row r="8578" spans="4:4" hidden="1" x14ac:dyDescent="0.25">
      <c r="D8578" s="20"/>
    </row>
    <row r="8579" spans="4:4" hidden="1" x14ac:dyDescent="0.25">
      <c r="D8579" s="20"/>
    </row>
    <row r="8580" spans="4:4" hidden="1" x14ac:dyDescent="0.25">
      <c r="D8580" s="20"/>
    </row>
    <row r="8581" spans="4:4" hidden="1" x14ac:dyDescent="0.25">
      <c r="D8581" s="20"/>
    </row>
    <row r="8582" spans="4:4" hidden="1" x14ac:dyDescent="0.25">
      <c r="D8582" s="20"/>
    </row>
    <row r="8583" spans="4:4" hidden="1" x14ac:dyDescent="0.25">
      <c r="D8583" s="20"/>
    </row>
    <row r="8584" spans="4:4" hidden="1" x14ac:dyDescent="0.25">
      <c r="D8584" s="20"/>
    </row>
    <row r="8585" spans="4:4" hidden="1" x14ac:dyDescent="0.25">
      <c r="D8585" s="20"/>
    </row>
    <row r="8586" spans="4:4" hidden="1" x14ac:dyDescent="0.25">
      <c r="D8586" s="20"/>
    </row>
    <row r="8587" spans="4:4" hidden="1" x14ac:dyDescent="0.25">
      <c r="D8587" s="20"/>
    </row>
    <row r="8588" spans="4:4" hidden="1" x14ac:dyDescent="0.25">
      <c r="D8588" s="20"/>
    </row>
    <row r="8589" spans="4:4" hidden="1" x14ac:dyDescent="0.25">
      <c r="D8589" s="20"/>
    </row>
    <row r="8590" spans="4:4" hidden="1" x14ac:dyDescent="0.25">
      <c r="D8590" s="20"/>
    </row>
    <row r="8591" spans="4:4" hidden="1" x14ac:dyDescent="0.25">
      <c r="D8591" s="20"/>
    </row>
    <row r="8592" spans="4:4" hidden="1" x14ac:dyDescent="0.25">
      <c r="D8592" s="20"/>
    </row>
    <row r="8593" spans="4:4" hidden="1" x14ac:dyDescent="0.25">
      <c r="D8593" s="20"/>
    </row>
    <row r="8594" spans="4:4" hidden="1" x14ac:dyDescent="0.25">
      <c r="D8594" s="20"/>
    </row>
    <row r="8595" spans="4:4" hidden="1" x14ac:dyDescent="0.25">
      <c r="D8595" s="20"/>
    </row>
    <row r="8596" spans="4:4" hidden="1" x14ac:dyDescent="0.25">
      <c r="D8596" s="20"/>
    </row>
    <row r="8597" spans="4:4" hidden="1" x14ac:dyDescent="0.25">
      <c r="D8597" s="20"/>
    </row>
    <row r="8598" spans="4:4" hidden="1" x14ac:dyDescent="0.25">
      <c r="D8598" s="20"/>
    </row>
    <row r="8599" spans="4:4" hidden="1" x14ac:dyDescent="0.25">
      <c r="D8599" s="20"/>
    </row>
    <row r="8600" spans="4:4" hidden="1" x14ac:dyDescent="0.25">
      <c r="D8600" s="20"/>
    </row>
    <row r="8601" spans="4:4" hidden="1" x14ac:dyDescent="0.25">
      <c r="D8601" s="20"/>
    </row>
    <row r="8602" spans="4:4" hidden="1" x14ac:dyDescent="0.25">
      <c r="D8602" s="20"/>
    </row>
    <row r="8603" spans="4:4" hidden="1" x14ac:dyDescent="0.25">
      <c r="D8603" s="20"/>
    </row>
    <row r="8604" spans="4:4" hidden="1" x14ac:dyDescent="0.25">
      <c r="D8604" s="20"/>
    </row>
    <row r="8605" spans="4:4" hidden="1" x14ac:dyDescent="0.25">
      <c r="D8605" s="20"/>
    </row>
    <row r="8606" spans="4:4" hidden="1" x14ac:dyDescent="0.25">
      <c r="D8606" s="20"/>
    </row>
    <row r="8607" spans="4:4" hidden="1" x14ac:dyDescent="0.25">
      <c r="D8607" s="20"/>
    </row>
    <row r="8608" spans="4:4" hidden="1" x14ac:dyDescent="0.25">
      <c r="D8608" s="20"/>
    </row>
    <row r="8609" spans="4:4" hidden="1" x14ac:dyDescent="0.25">
      <c r="D8609" s="20"/>
    </row>
    <row r="8610" spans="4:4" hidden="1" x14ac:dyDescent="0.25">
      <c r="D8610" s="20"/>
    </row>
    <row r="8611" spans="4:4" hidden="1" x14ac:dyDescent="0.25">
      <c r="D8611" s="20"/>
    </row>
    <row r="8612" spans="4:4" hidden="1" x14ac:dyDescent="0.25">
      <c r="D8612" s="20"/>
    </row>
    <row r="8613" spans="4:4" hidden="1" x14ac:dyDescent="0.25">
      <c r="D8613" s="20"/>
    </row>
    <row r="8614" spans="4:4" hidden="1" x14ac:dyDescent="0.25">
      <c r="D8614" s="20"/>
    </row>
    <row r="8615" spans="4:4" hidden="1" x14ac:dyDescent="0.25">
      <c r="D8615" s="20"/>
    </row>
    <row r="8616" spans="4:4" hidden="1" x14ac:dyDescent="0.25">
      <c r="D8616" s="20"/>
    </row>
    <row r="8617" spans="4:4" hidden="1" x14ac:dyDescent="0.25">
      <c r="D8617" s="20"/>
    </row>
    <row r="8618" spans="4:4" hidden="1" x14ac:dyDescent="0.25">
      <c r="D8618" s="20"/>
    </row>
    <row r="8619" spans="4:4" hidden="1" x14ac:dyDescent="0.25">
      <c r="D8619" s="20"/>
    </row>
    <row r="8620" spans="4:4" hidden="1" x14ac:dyDescent="0.25">
      <c r="D8620" s="20"/>
    </row>
    <row r="8621" spans="4:4" hidden="1" x14ac:dyDescent="0.25">
      <c r="D8621" s="20"/>
    </row>
    <row r="8622" spans="4:4" hidden="1" x14ac:dyDescent="0.25">
      <c r="D8622" s="20"/>
    </row>
    <row r="8623" spans="4:4" hidden="1" x14ac:dyDescent="0.25">
      <c r="D8623" s="20"/>
    </row>
    <row r="8624" spans="4:4" hidden="1" x14ac:dyDescent="0.25">
      <c r="D8624" s="20"/>
    </row>
    <row r="8625" spans="4:4" hidden="1" x14ac:dyDescent="0.25">
      <c r="D8625" s="20"/>
    </row>
    <row r="8626" spans="4:4" hidden="1" x14ac:dyDescent="0.25">
      <c r="D8626" s="20"/>
    </row>
    <row r="8627" spans="4:4" hidden="1" x14ac:dyDescent="0.25">
      <c r="D8627" s="20"/>
    </row>
    <row r="8628" spans="4:4" hidden="1" x14ac:dyDescent="0.25">
      <c r="D8628" s="20"/>
    </row>
    <row r="8629" spans="4:4" hidden="1" x14ac:dyDescent="0.25">
      <c r="D8629" s="20"/>
    </row>
    <row r="8630" spans="4:4" hidden="1" x14ac:dyDescent="0.25">
      <c r="D8630" s="20"/>
    </row>
    <row r="8631" spans="4:4" hidden="1" x14ac:dyDescent="0.25">
      <c r="D8631" s="20"/>
    </row>
    <row r="8632" spans="4:4" hidden="1" x14ac:dyDescent="0.25">
      <c r="D8632" s="20"/>
    </row>
    <row r="8633" spans="4:4" hidden="1" x14ac:dyDescent="0.25">
      <c r="D8633" s="20"/>
    </row>
    <row r="8634" spans="4:4" hidden="1" x14ac:dyDescent="0.25">
      <c r="D8634" s="20"/>
    </row>
    <row r="8635" spans="4:4" hidden="1" x14ac:dyDescent="0.25">
      <c r="D8635" s="20"/>
    </row>
    <row r="8636" spans="4:4" hidden="1" x14ac:dyDescent="0.25">
      <c r="D8636" s="20"/>
    </row>
    <row r="8637" spans="4:4" hidden="1" x14ac:dyDescent="0.25">
      <c r="D8637" s="20"/>
    </row>
    <row r="8638" spans="4:4" hidden="1" x14ac:dyDescent="0.25">
      <c r="D8638" s="20"/>
    </row>
    <row r="8639" spans="4:4" hidden="1" x14ac:dyDescent="0.25">
      <c r="D8639" s="20"/>
    </row>
    <row r="8640" spans="4:4" hidden="1" x14ac:dyDescent="0.25">
      <c r="D8640" s="20"/>
    </row>
    <row r="8641" spans="4:4" hidden="1" x14ac:dyDescent="0.25">
      <c r="D8641" s="20"/>
    </row>
    <row r="8642" spans="4:4" hidden="1" x14ac:dyDescent="0.25">
      <c r="D8642" s="20"/>
    </row>
    <row r="8643" spans="4:4" hidden="1" x14ac:dyDescent="0.25">
      <c r="D8643" s="20"/>
    </row>
    <row r="8644" spans="4:4" hidden="1" x14ac:dyDescent="0.25">
      <c r="D8644" s="20"/>
    </row>
    <row r="8645" spans="4:4" hidden="1" x14ac:dyDescent="0.25">
      <c r="D8645" s="20"/>
    </row>
    <row r="8646" spans="4:4" hidden="1" x14ac:dyDescent="0.25">
      <c r="D8646" s="20"/>
    </row>
    <row r="8647" spans="4:4" hidden="1" x14ac:dyDescent="0.25">
      <c r="D8647" s="20"/>
    </row>
    <row r="8648" spans="4:4" hidden="1" x14ac:dyDescent="0.25">
      <c r="D8648" s="20"/>
    </row>
    <row r="8649" spans="4:4" hidden="1" x14ac:dyDescent="0.25">
      <c r="D8649" s="20"/>
    </row>
    <row r="8650" spans="4:4" hidden="1" x14ac:dyDescent="0.25">
      <c r="D8650" s="20"/>
    </row>
    <row r="8651" spans="4:4" hidden="1" x14ac:dyDescent="0.25">
      <c r="D8651" s="20"/>
    </row>
    <row r="8652" spans="4:4" hidden="1" x14ac:dyDescent="0.25">
      <c r="D8652" s="20"/>
    </row>
    <row r="8653" spans="4:4" hidden="1" x14ac:dyDescent="0.25">
      <c r="D8653" s="20"/>
    </row>
    <row r="8654" spans="4:4" hidden="1" x14ac:dyDescent="0.25">
      <c r="D8654" s="20"/>
    </row>
    <row r="8655" spans="4:4" hidden="1" x14ac:dyDescent="0.25">
      <c r="D8655" s="20"/>
    </row>
    <row r="8656" spans="4:4" hidden="1" x14ac:dyDescent="0.25">
      <c r="D8656" s="20"/>
    </row>
    <row r="8657" spans="4:4" hidden="1" x14ac:dyDescent="0.25">
      <c r="D8657" s="20"/>
    </row>
    <row r="8658" spans="4:4" hidden="1" x14ac:dyDescent="0.25">
      <c r="D8658" s="20"/>
    </row>
    <row r="8659" spans="4:4" hidden="1" x14ac:dyDescent="0.25">
      <c r="D8659" s="20"/>
    </row>
    <row r="8660" spans="4:4" hidden="1" x14ac:dyDescent="0.25">
      <c r="D8660" s="20"/>
    </row>
    <row r="8661" spans="4:4" hidden="1" x14ac:dyDescent="0.25">
      <c r="D8661" s="20"/>
    </row>
    <row r="8662" spans="4:4" hidden="1" x14ac:dyDescent="0.25">
      <c r="D8662" s="20"/>
    </row>
    <row r="8663" spans="4:4" hidden="1" x14ac:dyDescent="0.25">
      <c r="D8663" s="20"/>
    </row>
    <row r="8664" spans="4:4" hidden="1" x14ac:dyDescent="0.25">
      <c r="D8664" s="20"/>
    </row>
    <row r="8665" spans="4:4" hidden="1" x14ac:dyDescent="0.25">
      <c r="D8665" s="20"/>
    </row>
    <row r="8666" spans="4:4" hidden="1" x14ac:dyDescent="0.25">
      <c r="D8666" s="20"/>
    </row>
    <row r="8667" spans="4:4" hidden="1" x14ac:dyDescent="0.25">
      <c r="D8667" s="20"/>
    </row>
    <row r="8668" spans="4:4" hidden="1" x14ac:dyDescent="0.25">
      <c r="D8668" s="20"/>
    </row>
    <row r="8669" spans="4:4" hidden="1" x14ac:dyDescent="0.25">
      <c r="D8669" s="20"/>
    </row>
    <row r="8670" spans="4:4" hidden="1" x14ac:dyDescent="0.25">
      <c r="D8670" s="20"/>
    </row>
    <row r="8671" spans="4:4" hidden="1" x14ac:dyDescent="0.25">
      <c r="D8671" s="20"/>
    </row>
    <row r="8672" spans="4:4" hidden="1" x14ac:dyDescent="0.25">
      <c r="D8672" s="20"/>
    </row>
    <row r="8673" spans="4:4" hidden="1" x14ac:dyDescent="0.25">
      <c r="D8673" s="20"/>
    </row>
    <row r="8674" spans="4:4" hidden="1" x14ac:dyDescent="0.25">
      <c r="D8674" s="20"/>
    </row>
    <row r="8675" spans="4:4" hidden="1" x14ac:dyDescent="0.25">
      <c r="D8675" s="20"/>
    </row>
    <row r="8676" spans="4:4" hidden="1" x14ac:dyDescent="0.25">
      <c r="D8676" s="20"/>
    </row>
    <row r="8677" spans="4:4" hidden="1" x14ac:dyDescent="0.25">
      <c r="D8677" s="20"/>
    </row>
    <row r="8678" spans="4:4" hidden="1" x14ac:dyDescent="0.25">
      <c r="D8678" s="20"/>
    </row>
    <row r="8679" spans="4:4" hidden="1" x14ac:dyDescent="0.25">
      <c r="D8679" s="20"/>
    </row>
    <row r="8680" spans="4:4" hidden="1" x14ac:dyDescent="0.25">
      <c r="D8680" s="20"/>
    </row>
    <row r="8681" spans="4:4" hidden="1" x14ac:dyDescent="0.25">
      <c r="D8681" s="20"/>
    </row>
    <row r="8682" spans="4:4" hidden="1" x14ac:dyDescent="0.25">
      <c r="D8682" s="20"/>
    </row>
    <row r="8683" spans="4:4" hidden="1" x14ac:dyDescent="0.25">
      <c r="D8683" s="20"/>
    </row>
    <row r="8684" spans="4:4" hidden="1" x14ac:dyDescent="0.25">
      <c r="D8684" s="20"/>
    </row>
    <row r="8685" spans="4:4" hidden="1" x14ac:dyDescent="0.25">
      <c r="D8685" s="20"/>
    </row>
    <row r="8686" spans="4:4" hidden="1" x14ac:dyDescent="0.25">
      <c r="D8686" s="20"/>
    </row>
    <row r="8687" spans="4:4" hidden="1" x14ac:dyDescent="0.25">
      <c r="D8687" s="20"/>
    </row>
    <row r="8688" spans="4:4" hidden="1" x14ac:dyDescent="0.25">
      <c r="D8688" s="20"/>
    </row>
    <row r="8689" spans="4:4" hidden="1" x14ac:dyDescent="0.25">
      <c r="D8689" s="20"/>
    </row>
    <row r="8690" spans="4:4" hidden="1" x14ac:dyDescent="0.25">
      <c r="D8690" s="20"/>
    </row>
    <row r="8691" spans="4:4" hidden="1" x14ac:dyDescent="0.25">
      <c r="D8691" s="20"/>
    </row>
    <row r="8692" spans="4:4" hidden="1" x14ac:dyDescent="0.25">
      <c r="D8692" s="20"/>
    </row>
    <row r="8693" spans="4:4" hidden="1" x14ac:dyDescent="0.25">
      <c r="D8693" s="20"/>
    </row>
    <row r="8694" spans="4:4" hidden="1" x14ac:dyDescent="0.25">
      <c r="D8694" s="20"/>
    </row>
    <row r="8695" spans="4:4" hidden="1" x14ac:dyDescent="0.25">
      <c r="D8695" s="20"/>
    </row>
    <row r="8696" spans="4:4" hidden="1" x14ac:dyDescent="0.25">
      <c r="D8696" s="20"/>
    </row>
    <row r="8697" spans="4:4" hidden="1" x14ac:dyDescent="0.25">
      <c r="D8697" s="20"/>
    </row>
    <row r="8698" spans="4:4" hidden="1" x14ac:dyDescent="0.25">
      <c r="D8698" s="20"/>
    </row>
    <row r="8699" spans="4:4" hidden="1" x14ac:dyDescent="0.25">
      <c r="D8699" s="20"/>
    </row>
    <row r="8700" spans="4:4" hidden="1" x14ac:dyDescent="0.25">
      <c r="D8700" s="20"/>
    </row>
    <row r="8701" spans="4:4" hidden="1" x14ac:dyDescent="0.25">
      <c r="D8701" s="20"/>
    </row>
    <row r="8702" spans="4:4" hidden="1" x14ac:dyDescent="0.25">
      <c r="D8702" s="20"/>
    </row>
    <row r="8703" spans="4:4" hidden="1" x14ac:dyDescent="0.25">
      <c r="D8703" s="20"/>
    </row>
    <row r="8704" spans="4:4" hidden="1" x14ac:dyDescent="0.25">
      <c r="D8704" s="20"/>
    </row>
    <row r="8705" spans="4:4" hidden="1" x14ac:dyDescent="0.25">
      <c r="D8705" s="20"/>
    </row>
    <row r="8706" spans="4:4" hidden="1" x14ac:dyDescent="0.25">
      <c r="D8706" s="20"/>
    </row>
    <row r="8707" spans="4:4" hidden="1" x14ac:dyDescent="0.25">
      <c r="D8707" s="20"/>
    </row>
    <row r="8708" spans="4:4" hidden="1" x14ac:dyDescent="0.25">
      <c r="D8708" s="20"/>
    </row>
    <row r="8709" spans="4:4" hidden="1" x14ac:dyDescent="0.25">
      <c r="D8709" s="20"/>
    </row>
    <row r="8710" spans="4:4" hidden="1" x14ac:dyDescent="0.25">
      <c r="D8710" s="20"/>
    </row>
    <row r="8711" spans="4:4" hidden="1" x14ac:dyDescent="0.25">
      <c r="D8711" s="20"/>
    </row>
    <row r="8712" spans="4:4" hidden="1" x14ac:dyDescent="0.25">
      <c r="D8712" s="20"/>
    </row>
    <row r="8713" spans="4:4" hidden="1" x14ac:dyDescent="0.25">
      <c r="D8713" s="20"/>
    </row>
    <row r="8714" spans="4:4" hidden="1" x14ac:dyDescent="0.25">
      <c r="D8714" s="20"/>
    </row>
    <row r="8715" spans="4:4" hidden="1" x14ac:dyDescent="0.25">
      <c r="D8715" s="20"/>
    </row>
    <row r="8716" spans="4:4" hidden="1" x14ac:dyDescent="0.25">
      <c r="D8716" s="20"/>
    </row>
    <row r="8717" spans="4:4" hidden="1" x14ac:dyDescent="0.25">
      <c r="D8717" s="20"/>
    </row>
    <row r="8718" spans="4:4" hidden="1" x14ac:dyDescent="0.25">
      <c r="D8718" s="20"/>
    </row>
    <row r="8719" spans="4:4" hidden="1" x14ac:dyDescent="0.25">
      <c r="D8719" s="20"/>
    </row>
    <row r="8720" spans="4:4" hidden="1" x14ac:dyDescent="0.25">
      <c r="D8720" s="20"/>
    </row>
    <row r="8721" spans="4:4" hidden="1" x14ac:dyDescent="0.25">
      <c r="D8721" s="20"/>
    </row>
    <row r="8722" spans="4:4" hidden="1" x14ac:dyDescent="0.25">
      <c r="D8722" s="20"/>
    </row>
    <row r="8723" spans="4:4" hidden="1" x14ac:dyDescent="0.25">
      <c r="D8723" s="20"/>
    </row>
    <row r="8724" spans="4:4" hidden="1" x14ac:dyDescent="0.25">
      <c r="D8724" s="20"/>
    </row>
    <row r="8725" spans="4:4" hidden="1" x14ac:dyDescent="0.25">
      <c r="D8725" s="20"/>
    </row>
    <row r="8726" spans="4:4" hidden="1" x14ac:dyDescent="0.25">
      <c r="D8726" s="20"/>
    </row>
    <row r="8727" spans="4:4" hidden="1" x14ac:dyDescent="0.25">
      <c r="D8727" s="20"/>
    </row>
    <row r="8728" spans="4:4" hidden="1" x14ac:dyDescent="0.25">
      <c r="D8728" s="20"/>
    </row>
    <row r="8729" spans="4:4" hidden="1" x14ac:dyDescent="0.25">
      <c r="D8729" s="20"/>
    </row>
    <row r="8730" spans="4:4" hidden="1" x14ac:dyDescent="0.25">
      <c r="D8730" s="20"/>
    </row>
    <row r="8731" spans="4:4" hidden="1" x14ac:dyDescent="0.25">
      <c r="D8731" s="20"/>
    </row>
    <row r="8732" spans="4:4" hidden="1" x14ac:dyDescent="0.25">
      <c r="D8732" s="20"/>
    </row>
    <row r="8733" spans="4:4" hidden="1" x14ac:dyDescent="0.25">
      <c r="D8733" s="20"/>
    </row>
    <row r="8734" spans="4:4" hidden="1" x14ac:dyDescent="0.25">
      <c r="D8734" s="20"/>
    </row>
    <row r="8735" spans="4:4" hidden="1" x14ac:dyDescent="0.25">
      <c r="D8735" s="20"/>
    </row>
    <row r="8736" spans="4:4" hidden="1" x14ac:dyDescent="0.25">
      <c r="D8736" s="20"/>
    </row>
    <row r="8737" spans="4:4" hidden="1" x14ac:dyDescent="0.25">
      <c r="D8737" s="20"/>
    </row>
    <row r="8738" spans="4:4" hidden="1" x14ac:dyDescent="0.25">
      <c r="D8738" s="20"/>
    </row>
    <row r="8739" spans="4:4" hidden="1" x14ac:dyDescent="0.25">
      <c r="D8739" s="20"/>
    </row>
    <row r="8740" spans="4:4" hidden="1" x14ac:dyDescent="0.25">
      <c r="D8740" s="20"/>
    </row>
    <row r="8741" spans="4:4" hidden="1" x14ac:dyDescent="0.25">
      <c r="D8741" s="20"/>
    </row>
    <row r="8742" spans="4:4" hidden="1" x14ac:dyDescent="0.25">
      <c r="D8742" s="20"/>
    </row>
    <row r="8743" spans="4:4" hidden="1" x14ac:dyDescent="0.25">
      <c r="D8743" s="20"/>
    </row>
    <row r="8744" spans="4:4" hidden="1" x14ac:dyDescent="0.25">
      <c r="D8744" s="20"/>
    </row>
    <row r="8745" spans="4:4" hidden="1" x14ac:dyDescent="0.25">
      <c r="D8745" s="20"/>
    </row>
    <row r="8746" spans="4:4" hidden="1" x14ac:dyDescent="0.25">
      <c r="D8746" s="20"/>
    </row>
    <row r="8747" spans="4:4" hidden="1" x14ac:dyDescent="0.25">
      <c r="D8747" s="20"/>
    </row>
    <row r="8748" spans="4:4" hidden="1" x14ac:dyDescent="0.25">
      <c r="D8748" s="20"/>
    </row>
    <row r="8749" spans="4:4" hidden="1" x14ac:dyDescent="0.25">
      <c r="D8749" s="20"/>
    </row>
    <row r="8750" spans="4:4" hidden="1" x14ac:dyDescent="0.25">
      <c r="D8750" s="20"/>
    </row>
    <row r="8751" spans="4:4" hidden="1" x14ac:dyDescent="0.25">
      <c r="D8751" s="20"/>
    </row>
    <row r="8752" spans="4:4" hidden="1" x14ac:dyDescent="0.25">
      <c r="D8752" s="20"/>
    </row>
    <row r="8753" spans="4:4" hidden="1" x14ac:dyDescent="0.25">
      <c r="D8753" s="20"/>
    </row>
    <row r="8754" spans="4:4" hidden="1" x14ac:dyDescent="0.25">
      <c r="D8754" s="20"/>
    </row>
    <row r="8755" spans="4:4" hidden="1" x14ac:dyDescent="0.25">
      <c r="D8755" s="20"/>
    </row>
    <row r="8756" spans="4:4" hidden="1" x14ac:dyDescent="0.25">
      <c r="D8756" s="20"/>
    </row>
    <row r="8757" spans="4:4" hidden="1" x14ac:dyDescent="0.25">
      <c r="D8757" s="20"/>
    </row>
    <row r="8758" spans="4:4" hidden="1" x14ac:dyDescent="0.25">
      <c r="D8758" s="20"/>
    </row>
    <row r="8759" spans="4:4" hidden="1" x14ac:dyDescent="0.25">
      <c r="D8759" s="20"/>
    </row>
    <row r="8760" spans="4:4" hidden="1" x14ac:dyDescent="0.25">
      <c r="D8760" s="20"/>
    </row>
    <row r="8761" spans="4:4" hidden="1" x14ac:dyDescent="0.25">
      <c r="D8761" s="20"/>
    </row>
    <row r="8762" spans="4:4" hidden="1" x14ac:dyDescent="0.25">
      <c r="D8762" s="20"/>
    </row>
    <row r="8763" spans="4:4" hidden="1" x14ac:dyDescent="0.25">
      <c r="D8763" s="20"/>
    </row>
    <row r="8764" spans="4:4" hidden="1" x14ac:dyDescent="0.25">
      <c r="D8764" s="20"/>
    </row>
    <row r="8765" spans="4:4" hidden="1" x14ac:dyDescent="0.25">
      <c r="D8765" s="20"/>
    </row>
    <row r="8766" spans="4:4" hidden="1" x14ac:dyDescent="0.25">
      <c r="D8766" s="20"/>
    </row>
    <row r="8767" spans="4:4" hidden="1" x14ac:dyDescent="0.25">
      <c r="D8767" s="20"/>
    </row>
    <row r="8768" spans="4:4" hidden="1" x14ac:dyDescent="0.25">
      <c r="D8768" s="20"/>
    </row>
    <row r="8769" spans="4:4" hidden="1" x14ac:dyDescent="0.25">
      <c r="D8769" s="20"/>
    </row>
    <row r="8770" spans="4:4" hidden="1" x14ac:dyDescent="0.25">
      <c r="D8770" s="20"/>
    </row>
    <row r="8771" spans="4:4" hidden="1" x14ac:dyDescent="0.25">
      <c r="D8771" s="20"/>
    </row>
    <row r="8772" spans="4:4" hidden="1" x14ac:dyDescent="0.25">
      <c r="D8772" s="20"/>
    </row>
    <row r="8773" spans="4:4" hidden="1" x14ac:dyDescent="0.25">
      <c r="D8773" s="20"/>
    </row>
    <row r="8774" spans="4:4" hidden="1" x14ac:dyDescent="0.25">
      <c r="D8774" s="20"/>
    </row>
    <row r="8775" spans="4:4" hidden="1" x14ac:dyDescent="0.25">
      <c r="D8775" s="20"/>
    </row>
    <row r="8776" spans="4:4" hidden="1" x14ac:dyDescent="0.25">
      <c r="D8776" s="20"/>
    </row>
    <row r="8777" spans="4:4" hidden="1" x14ac:dyDescent="0.25">
      <c r="D8777" s="20"/>
    </row>
    <row r="8778" spans="4:4" hidden="1" x14ac:dyDescent="0.25">
      <c r="D8778" s="20"/>
    </row>
    <row r="8779" spans="4:4" hidden="1" x14ac:dyDescent="0.25">
      <c r="D8779" s="20"/>
    </row>
    <row r="8780" spans="4:4" hidden="1" x14ac:dyDescent="0.25">
      <c r="D8780" s="20"/>
    </row>
    <row r="8781" spans="4:4" hidden="1" x14ac:dyDescent="0.25">
      <c r="D8781" s="20"/>
    </row>
    <row r="8782" spans="4:4" hidden="1" x14ac:dyDescent="0.25">
      <c r="D8782" s="20"/>
    </row>
    <row r="8783" spans="4:4" hidden="1" x14ac:dyDescent="0.25">
      <c r="D8783" s="20"/>
    </row>
    <row r="8784" spans="4:4" hidden="1" x14ac:dyDescent="0.25">
      <c r="D8784" s="20"/>
    </row>
    <row r="8785" spans="4:4" hidden="1" x14ac:dyDescent="0.25">
      <c r="D8785" s="20"/>
    </row>
    <row r="8786" spans="4:4" hidden="1" x14ac:dyDescent="0.25">
      <c r="D8786" s="20"/>
    </row>
    <row r="8787" spans="4:4" hidden="1" x14ac:dyDescent="0.25">
      <c r="D8787" s="20"/>
    </row>
    <row r="8788" spans="4:4" hidden="1" x14ac:dyDescent="0.25">
      <c r="D8788" s="20"/>
    </row>
    <row r="8789" spans="4:4" hidden="1" x14ac:dyDescent="0.25">
      <c r="D8789" s="20"/>
    </row>
    <row r="8790" spans="4:4" hidden="1" x14ac:dyDescent="0.25">
      <c r="D8790" s="20"/>
    </row>
    <row r="8791" spans="4:4" hidden="1" x14ac:dyDescent="0.25">
      <c r="D8791" s="20"/>
    </row>
    <row r="8792" spans="4:4" hidden="1" x14ac:dyDescent="0.25">
      <c r="D8792" s="20"/>
    </row>
    <row r="8793" spans="4:4" hidden="1" x14ac:dyDescent="0.25">
      <c r="D8793" s="20"/>
    </row>
    <row r="8794" spans="4:4" hidden="1" x14ac:dyDescent="0.25">
      <c r="D8794" s="20"/>
    </row>
    <row r="8795" spans="4:4" hidden="1" x14ac:dyDescent="0.25">
      <c r="D8795" s="20"/>
    </row>
    <row r="8796" spans="4:4" hidden="1" x14ac:dyDescent="0.25">
      <c r="D8796" s="20"/>
    </row>
    <row r="8797" spans="4:4" hidden="1" x14ac:dyDescent="0.25">
      <c r="D8797" s="20"/>
    </row>
    <row r="8798" spans="4:4" hidden="1" x14ac:dyDescent="0.25">
      <c r="D8798" s="20"/>
    </row>
    <row r="8799" spans="4:4" hidden="1" x14ac:dyDescent="0.25">
      <c r="D8799" s="20"/>
    </row>
    <row r="8800" spans="4:4" hidden="1" x14ac:dyDescent="0.25">
      <c r="D8800" s="20"/>
    </row>
    <row r="8801" spans="4:4" hidden="1" x14ac:dyDescent="0.25">
      <c r="D8801" s="20"/>
    </row>
    <row r="8802" spans="4:4" hidden="1" x14ac:dyDescent="0.25">
      <c r="D8802" s="20"/>
    </row>
    <row r="8803" spans="4:4" hidden="1" x14ac:dyDescent="0.25">
      <c r="D8803" s="20"/>
    </row>
    <row r="8804" spans="4:4" hidden="1" x14ac:dyDescent="0.25">
      <c r="D8804" s="20"/>
    </row>
    <row r="8805" spans="4:4" hidden="1" x14ac:dyDescent="0.25">
      <c r="D8805" s="20"/>
    </row>
    <row r="8806" spans="4:4" hidden="1" x14ac:dyDescent="0.25">
      <c r="D8806" s="20"/>
    </row>
    <row r="8807" spans="4:4" hidden="1" x14ac:dyDescent="0.25">
      <c r="D8807" s="20"/>
    </row>
    <row r="8808" spans="4:4" hidden="1" x14ac:dyDescent="0.25">
      <c r="D8808" s="20"/>
    </row>
    <row r="8809" spans="4:4" hidden="1" x14ac:dyDescent="0.25">
      <c r="D8809" s="20"/>
    </row>
    <row r="8810" spans="4:4" hidden="1" x14ac:dyDescent="0.25">
      <c r="D8810" s="20"/>
    </row>
    <row r="8811" spans="4:4" hidden="1" x14ac:dyDescent="0.25">
      <c r="D8811" s="20"/>
    </row>
    <row r="8812" spans="4:4" hidden="1" x14ac:dyDescent="0.25">
      <c r="D8812" s="20"/>
    </row>
    <row r="8813" spans="4:4" hidden="1" x14ac:dyDescent="0.25">
      <c r="D8813" s="20"/>
    </row>
    <row r="8814" spans="4:4" hidden="1" x14ac:dyDescent="0.25">
      <c r="D8814" s="20"/>
    </row>
    <row r="8815" spans="4:4" hidden="1" x14ac:dyDescent="0.25">
      <c r="D8815" s="20"/>
    </row>
    <row r="8816" spans="4:4" hidden="1" x14ac:dyDescent="0.25">
      <c r="D8816" s="20"/>
    </row>
    <row r="8817" spans="4:4" hidden="1" x14ac:dyDescent="0.25">
      <c r="D8817" s="20"/>
    </row>
    <row r="8818" spans="4:4" hidden="1" x14ac:dyDescent="0.25">
      <c r="D8818" s="20"/>
    </row>
    <row r="8819" spans="4:4" hidden="1" x14ac:dyDescent="0.25">
      <c r="D8819" s="20"/>
    </row>
    <row r="8820" spans="4:4" hidden="1" x14ac:dyDescent="0.25">
      <c r="D8820" s="20"/>
    </row>
    <row r="8821" spans="4:4" hidden="1" x14ac:dyDescent="0.25">
      <c r="D8821" s="20"/>
    </row>
    <row r="8822" spans="4:4" hidden="1" x14ac:dyDescent="0.25">
      <c r="D8822" s="20"/>
    </row>
    <row r="8823" spans="4:4" hidden="1" x14ac:dyDescent="0.25">
      <c r="D8823" s="20"/>
    </row>
    <row r="8824" spans="4:4" hidden="1" x14ac:dyDescent="0.25">
      <c r="D8824" s="20"/>
    </row>
    <row r="8825" spans="4:4" hidden="1" x14ac:dyDescent="0.25">
      <c r="D8825" s="20"/>
    </row>
    <row r="8826" spans="4:4" hidden="1" x14ac:dyDescent="0.25">
      <c r="D8826" s="20"/>
    </row>
    <row r="8827" spans="4:4" hidden="1" x14ac:dyDescent="0.25">
      <c r="D8827" s="20"/>
    </row>
    <row r="8828" spans="4:4" hidden="1" x14ac:dyDescent="0.25">
      <c r="D8828" s="20"/>
    </row>
    <row r="8829" spans="4:4" hidden="1" x14ac:dyDescent="0.25">
      <c r="D8829" s="20"/>
    </row>
    <row r="8830" spans="4:4" hidden="1" x14ac:dyDescent="0.25">
      <c r="D8830" s="20"/>
    </row>
    <row r="8831" spans="4:4" hidden="1" x14ac:dyDescent="0.25">
      <c r="D8831" s="20"/>
    </row>
    <row r="8832" spans="4:4" hidden="1" x14ac:dyDescent="0.25">
      <c r="D8832" s="20"/>
    </row>
    <row r="8833" spans="4:4" hidden="1" x14ac:dyDescent="0.25">
      <c r="D8833" s="20"/>
    </row>
    <row r="8834" spans="4:4" hidden="1" x14ac:dyDescent="0.25">
      <c r="D8834" s="20"/>
    </row>
    <row r="8835" spans="4:4" hidden="1" x14ac:dyDescent="0.25">
      <c r="D8835" s="20"/>
    </row>
    <row r="8836" spans="4:4" hidden="1" x14ac:dyDescent="0.25">
      <c r="D8836" s="20"/>
    </row>
    <row r="8837" spans="4:4" hidden="1" x14ac:dyDescent="0.25">
      <c r="D8837" s="20"/>
    </row>
    <row r="8838" spans="4:4" hidden="1" x14ac:dyDescent="0.25">
      <c r="D8838" s="20"/>
    </row>
    <row r="8839" spans="4:4" hidden="1" x14ac:dyDescent="0.25">
      <c r="D8839" s="20"/>
    </row>
    <row r="8840" spans="4:4" hidden="1" x14ac:dyDescent="0.25">
      <c r="D8840" s="20"/>
    </row>
    <row r="8841" spans="4:4" hidden="1" x14ac:dyDescent="0.25">
      <c r="D8841" s="20"/>
    </row>
    <row r="8842" spans="4:4" hidden="1" x14ac:dyDescent="0.25">
      <c r="D8842" s="20"/>
    </row>
    <row r="8843" spans="4:4" hidden="1" x14ac:dyDescent="0.25">
      <c r="D8843" s="20"/>
    </row>
    <row r="8844" spans="4:4" hidden="1" x14ac:dyDescent="0.25">
      <c r="D8844" s="20"/>
    </row>
    <row r="8845" spans="4:4" hidden="1" x14ac:dyDescent="0.25">
      <c r="D8845" s="20"/>
    </row>
    <row r="8846" spans="4:4" hidden="1" x14ac:dyDescent="0.25">
      <c r="D8846" s="20"/>
    </row>
    <row r="8847" spans="4:4" hidden="1" x14ac:dyDescent="0.25">
      <c r="D8847" s="20"/>
    </row>
    <row r="8848" spans="4:4" hidden="1" x14ac:dyDescent="0.25">
      <c r="D8848" s="20"/>
    </row>
    <row r="8849" spans="4:4" hidden="1" x14ac:dyDescent="0.25">
      <c r="D8849" s="20"/>
    </row>
    <row r="8850" spans="4:4" hidden="1" x14ac:dyDescent="0.25">
      <c r="D8850" s="20"/>
    </row>
    <row r="8851" spans="4:4" hidden="1" x14ac:dyDescent="0.25">
      <c r="D8851" s="20"/>
    </row>
    <row r="8852" spans="4:4" hidden="1" x14ac:dyDescent="0.25">
      <c r="D8852" s="20"/>
    </row>
    <row r="8853" spans="4:4" hidden="1" x14ac:dyDescent="0.25">
      <c r="D8853" s="20"/>
    </row>
    <row r="8854" spans="4:4" hidden="1" x14ac:dyDescent="0.25">
      <c r="D8854" s="20"/>
    </row>
    <row r="8855" spans="4:4" hidden="1" x14ac:dyDescent="0.25">
      <c r="D8855" s="20"/>
    </row>
    <row r="8856" spans="4:4" hidden="1" x14ac:dyDescent="0.25">
      <c r="D8856" s="20"/>
    </row>
    <row r="8857" spans="4:4" hidden="1" x14ac:dyDescent="0.25">
      <c r="D8857" s="20"/>
    </row>
    <row r="8858" spans="4:4" hidden="1" x14ac:dyDescent="0.25">
      <c r="D8858" s="20"/>
    </row>
    <row r="8859" spans="4:4" hidden="1" x14ac:dyDescent="0.25">
      <c r="D8859" s="20"/>
    </row>
    <row r="8860" spans="4:4" hidden="1" x14ac:dyDescent="0.25">
      <c r="D8860" s="20"/>
    </row>
    <row r="8861" spans="4:4" hidden="1" x14ac:dyDescent="0.25">
      <c r="D8861" s="20"/>
    </row>
    <row r="8862" spans="4:4" hidden="1" x14ac:dyDescent="0.25">
      <c r="D8862" s="20"/>
    </row>
    <row r="8863" spans="4:4" hidden="1" x14ac:dyDescent="0.25">
      <c r="D8863" s="20"/>
    </row>
    <row r="8864" spans="4:4" hidden="1" x14ac:dyDescent="0.25">
      <c r="D8864" s="20"/>
    </row>
    <row r="8865" spans="4:4" hidden="1" x14ac:dyDescent="0.25">
      <c r="D8865" s="20"/>
    </row>
    <row r="8866" spans="4:4" hidden="1" x14ac:dyDescent="0.25">
      <c r="D8866" s="20"/>
    </row>
    <row r="8867" spans="4:4" hidden="1" x14ac:dyDescent="0.25">
      <c r="D8867" s="20"/>
    </row>
    <row r="8868" spans="4:4" hidden="1" x14ac:dyDescent="0.25">
      <c r="D8868" s="20"/>
    </row>
    <row r="8869" spans="4:4" hidden="1" x14ac:dyDescent="0.25">
      <c r="D8869" s="20"/>
    </row>
    <row r="8870" spans="4:4" hidden="1" x14ac:dyDescent="0.25">
      <c r="D8870" s="20"/>
    </row>
    <row r="8871" spans="4:4" hidden="1" x14ac:dyDescent="0.25">
      <c r="D8871" s="20"/>
    </row>
    <row r="8872" spans="4:4" hidden="1" x14ac:dyDescent="0.25">
      <c r="D8872" s="20"/>
    </row>
    <row r="8873" spans="4:4" hidden="1" x14ac:dyDescent="0.25">
      <c r="D8873" s="20"/>
    </row>
    <row r="8874" spans="4:4" hidden="1" x14ac:dyDescent="0.25">
      <c r="D8874" s="20"/>
    </row>
    <row r="8875" spans="4:4" hidden="1" x14ac:dyDescent="0.25">
      <c r="D8875" s="20"/>
    </row>
    <row r="8876" spans="4:4" hidden="1" x14ac:dyDescent="0.25">
      <c r="D8876" s="20"/>
    </row>
    <row r="8877" spans="4:4" hidden="1" x14ac:dyDescent="0.25">
      <c r="D8877" s="20"/>
    </row>
    <row r="8878" spans="4:4" hidden="1" x14ac:dyDescent="0.25">
      <c r="D8878" s="20"/>
    </row>
    <row r="8879" spans="4:4" hidden="1" x14ac:dyDescent="0.25">
      <c r="D8879" s="20"/>
    </row>
    <row r="8880" spans="4:4" hidden="1" x14ac:dyDescent="0.25">
      <c r="D8880" s="20"/>
    </row>
    <row r="8881" spans="4:4" hidden="1" x14ac:dyDescent="0.25">
      <c r="D8881" s="20"/>
    </row>
    <row r="8882" spans="4:4" hidden="1" x14ac:dyDescent="0.25">
      <c r="D8882" s="20"/>
    </row>
    <row r="8883" spans="4:4" hidden="1" x14ac:dyDescent="0.25">
      <c r="D8883" s="20"/>
    </row>
    <row r="8884" spans="4:4" hidden="1" x14ac:dyDescent="0.25">
      <c r="D8884" s="20"/>
    </row>
    <row r="8885" spans="4:4" hidden="1" x14ac:dyDescent="0.25">
      <c r="D8885" s="20"/>
    </row>
    <row r="8886" spans="4:4" hidden="1" x14ac:dyDescent="0.25">
      <c r="D8886" s="20"/>
    </row>
    <row r="8887" spans="4:4" hidden="1" x14ac:dyDescent="0.25">
      <c r="D8887" s="20"/>
    </row>
    <row r="8888" spans="4:4" hidden="1" x14ac:dyDescent="0.25">
      <c r="D8888" s="20"/>
    </row>
    <row r="8889" spans="4:4" hidden="1" x14ac:dyDescent="0.25">
      <c r="D8889" s="20"/>
    </row>
    <row r="8890" spans="4:4" hidden="1" x14ac:dyDescent="0.25">
      <c r="D8890" s="20"/>
    </row>
    <row r="8891" spans="4:4" hidden="1" x14ac:dyDescent="0.25">
      <c r="D8891" s="20"/>
    </row>
    <row r="8892" spans="4:4" hidden="1" x14ac:dyDescent="0.25">
      <c r="D8892" s="20"/>
    </row>
    <row r="8893" spans="4:4" hidden="1" x14ac:dyDescent="0.25">
      <c r="D8893" s="20"/>
    </row>
    <row r="8894" spans="4:4" hidden="1" x14ac:dyDescent="0.25">
      <c r="D8894" s="20"/>
    </row>
    <row r="8895" spans="4:4" hidden="1" x14ac:dyDescent="0.25">
      <c r="D8895" s="20"/>
    </row>
    <row r="8896" spans="4:4" hidden="1" x14ac:dyDescent="0.25">
      <c r="D8896" s="20"/>
    </row>
    <row r="8897" spans="4:4" hidden="1" x14ac:dyDescent="0.25">
      <c r="D8897" s="20"/>
    </row>
    <row r="8898" spans="4:4" hidden="1" x14ac:dyDescent="0.25">
      <c r="D8898" s="20"/>
    </row>
    <row r="8899" spans="4:4" hidden="1" x14ac:dyDescent="0.25">
      <c r="D8899" s="20"/>
    </row>
    <row r="8900" spans="4:4" hidden="1" x14ac:dyDescent="0.25">
      <c r="D8900" s="20"/>
    </row>
    <row r="8901" spans="4:4" hidden="1" x14ac:dyDescent="0.25">
      <c r="D8901" s="20"/>
    </row>
    <row r="8902" spans="4:4" hidden="1" x14ac:dyDescent="0.25">
      <c r="D8902" s="20"/>
    </row>
    <row r="8903" spans="4:4" hidden="1" x14ac:dyDescent="0.25">
      <c r="D8903" s="20"/>
    </row>
    <row r="8904" spans="4:4" hidden="1" x14ac:dyDescent="0.25">
      <c r="D8904" s="20"/>
    </row>
    <row r="8905" spans="4:4" hidden="1" x14ac:dyDescent="0.25">
      <c r="D8905" s="20"/>
    </row>
    <row r="8906" spans="4:4" hidden="1" x14ac:dyDescent="0.25">
      <c r="D8906" s="20"/>
    </row>
    <row r="8907" spans="4:4" hidden="1" x14ac:dyDescent="0.25">
      <c r="D8907" s="20"/>
    </row>
    <row r="8908" spans="4:4" hidden="1" x14ac:dyDescent="0.25">
      <c r="D8908" s="20"/>
    </row>
    <row r="8909" spans="4:4" hidden="1" x14ac:dyDescent="0.25">
      <c r="D8909" s="20"/>
    </row>
    <row r="8910" spans="4:4" hidden="1" x14ac:dyDescent="0.25">
      <c r="D8910" s="20"/>
    </row>
    <row r="8911" spans="4:4" hidden="1" x14ac:dyDescent="0.25">
      <c r="D8911" s="20"/>
    </row>
    <row r="8912" spans="4:4" hidden="1" x14ac:dyDescent="0.25">
      <c r="D8912" s="20"/>
    </row>
    <row r="8913" spans="4:4" hidden="1" x14ac:dyDescent="0.25">
      <c r="D8913" s="20"/>
    </row>
    <row r="8914" spans="4:4" hidden="1" x14ac:dyDescent="0.25">
      <c r="D8914" s="20"/>
    </row>
    <row r="8915" spans="4:4" hidden="1" x14ac:dyDescent="0.25">
      <c r="D8915" s="20"/>
    </row>
    <row r="8916" spans="4:4" hidden="1" x14ac:dyDescent="0.25">
      <c r="D8916" s="20"/>
    </row>
    <row r="8917" spans="4:4" hidden="1" x14ac:dyDescent="0.25">
      <c r="D8917" s="20"/>
    </row>
    <row r="8918" spans="4:4" hidden="1" x14ac:dyDescent="0.25">
      <c r="D8918" s="20"/>
    </row>
    <row r="8919" spans="4:4" hidden="1" x14ac:dyDescent="0.25">
      <c r="D8919" s="20"/>
    </row>
    <row r="8920" spans="4:4" hidden="1" x14ac:dyDescent="0.25">
      <c r="D8920" s="20"/>
    </row>
    <row r="8921" spans="4:4" hidden="1" x14ac:dyDescent="0.25">
      <c r="D8921" s="20"/>
    </row>
    <row r="8922" spans="4:4" hidden="1" x14ac:dyDescent="0.25">
      <c r="D8922" s="20"/>
    </row>
    <row r="8923" spans="4:4" hidden="1" x14ac:dyDescent="0.25">
      <c r="D8923" s="20"/>
    </row>
    <row r="8924" spans="4:4" hidden="1" x14ac:dyDescent="0.25">
      <c r="D8924" s="20"/>
    </row>
    <row r="8925" spans="4:4" hidden="1" x14ac:dyDescent="0.25">
      <c r="D8925" s="20"/>
    </row>
    <row r="8926" spans="4:4" hidden="1" x14ac:dyDescent="0.25">
      <c r="D8926" s="20"/>
    </row>
    <row r="8927" spans="4:4" hidden="1" x14ac:dyDescent="0.25">
      <c r="D8927" s="20"/>
    </row>
    <row r="8928" spans="4:4" hidden="1" x14ac:dyDescent="0.25">
      <c r="D8928" s="20"/>
    </row>
    <row r="8929" spans="4:4" hidden="1" x14ac:dyDescent="0.25">
      <c r="D8929" s="20"/>
    </row>
    <row r="8930" spans="4:4" hidden="1" x14ac:dyDescent="0.25">
      <c r="D8930" s="20"/>
    </row>
    <row r="8931" spans="4:4" hidden="1" x14ac:dyDescent="0.25">
      <c r="D8931" s="20"/>
    </row>
    <row r="8932" spans="4:4" hidden="1" x14ac:dyDescent="0.25">
      <c r="D8932" s="20"/>
    </row>
    <row r="8933" spans="4:4" hidden="1" x14ac:dyDescent="0.25">
      <c r="D8933" s="20"/>
    </row>
    <row r="8934" spans="4:4" hidden="1" x14ac:dyDescent="0.25">
      <c r="D8934" s="20"/>
    </row>
    <row r="8935" spans="4:4" hidden="1" x14ac:dyDescent="0.25">
      <c r="D8935" s="20"/>
    </row>
    <row r="8936" spans="4:4" hidden="1" x14ac:dyDescent="0.25">
      <c r="D8936" s="20"/>
    </row>
    <row r="8937" spans="4:4" hidden="1" x14ac:dyDescent="0.25">
      <c r="D8937" s="20"/>
    </row>
    <row r="8938" spans="4:4" hidden="1" x14ac:dyDescent="0.25">
      <c r="D8938" s="20"/>
    </row>
    <row r="8939" spans="4:4" hidden="1" x14ac:dyDescent="0.25">
      <c r="D8939" s="20"/>
    </row>
    <row r="8940" spans="4:4" hidden="1" x14ac:dyDescent="0.25">
      <c r="D8940" s="20"/>
    </row>
    <row r="8941" spans="4:4" hidden="1" x14ac:dyDescent="0.25">
      <c r="D8941" s="20"/>
    </row>
    <row r="8942" spans="4:4" hidden="1" x14ac:dyDescent="0.25">
      <c r="D8942" s="20"/>
    </row>
    <row r="8943" spans="4:4" hidden="1" x14ac:dyDescent="0.25">
      <c r="D8943" s="20"/>
    </row>
    <row r="8944" spans="4:4" hidden="1" x14ac:dyDescent="0.25">
      <c r="D8944" s="20"/>
    </row>
    <row r="8945" spans="4:4" hidden="1" x14ac:dyDescent="0.25">
      <c r="D8945" s="20"/>
    </row>
    <row r="8946" spans="4:4" hidden="1" x14ac:dyDescent="0.25">
      <c r="D8946" s="20"/>
    </row>
    <row r="8947" spans="4:4" hidden="1" x14ac:dyDescent="0.25">
      <c r="D8947" s="20"/>
    </row>
    <row r="8948" spans="4:4" hidden="1" x14ac:dyDescent="0.25">
      <c r="D8948" s="20"/>
    </row>
    <row r="8949" spans="4:4" hidden="1" x14ac:dyDescent="0.25">
      <c r="D8949" s="20"/>
    </row>
    <row r="8950" spans="4:4" hidden="1" x14ac:dyDescent="0.25">
      <c r="D8950" s="20"/>
    </row>
    <row r="8951" spans="4:4" hidden="1" x14ac:dyDescent="0.25">
      <c r="D8951" s="20"/>
    </row>
    <row r="8952" spans="4:4" hidden="1" x14ac:dyDescent="0.25">
      <c r="D8952" s="20"/>
    </row>
    <row r="8953" spans="4:4" hidden="1" x14ac:dyDescent="0.25">
      <c r="D8953" s="20"/>
    </row>
    <row r="8954" spans="4:4" hidden="1" x14ac:dyDescent="0.25">
      <c r="D8954" s="20"/>
    </row>
    <row r="8955" spans="4:4" hidden="1" x14ac:dyDescent="0.25">
      <c r="D8955" s="20"/>
    </row>
    <row r="8956" spans="4:4" hidden="1" x14ac:dyDescent="0.25">
      <c r="D8956" s="20"/>
    </row>
    <row r="8957" spans="4:4" hidden="1" x14ac:dyDescent="0.25">
      <c r="D8957" s="20"/>
    </row>
    <row r="8958" spans="4:4" hidden="1" x14ac:dyDescent="0.25">
      <c r="D8958" s="20"/>
    </row>
    <row r="8959" spans="4:4" hidden="1" x14ac:dyDescent="0.25">
      <c r="D8959" s="20"/>
    </row>
    <row r="8960" spans="4:4" hidden="1" x14ac:dyDescent="0.25">
      <c r="D8960" s="20"/>
    </row>
    <row r="8961" spans="4:4" hidden="1" x14ac:dyDescent="0.25">
      <c r="D8961" s="20"/>
    </row>
    <row r="8962" spans="4:4" hidden="1" x14ac:dyDescent="0.25">
      <c r="D8962" s="20"/>
    </row>
    <row r="8963" spans="4:4" hidden="1" x14ac:dyDescent="0.25">
      <c r="D8963" s="20"/>
    </row>
    <row r="8964" spans="4:4" hidden="1" x14ac:dyDescent="0.25">
      <c r="D8964" s="20"/>
    </row>
    <row r="8965" spans="4:4" hidden="1" x14ac:dyDescent="0.25">
      <c r="D8965" s="20"/>
    </row>
    <row r="8966" spans="4:4" hidden="1" x14ac:dyDescent="0.25">
      <c r="D8966" s="20"/>
    </row>
    <row r="8967" spans="4:4" hidden="1" x14ac:dyDescent="0.25">
      <c r="D8967" s="20"/>
    </row>
    <row r="8968" spans="4:4" hidden="1" x14ac:dyDescent="0.25">
      <c r="D8968" s="20"/>
    </row>
    <row r="8969" spans="4:4" hidden="1" x14ac:dyDescent="0.25">
      <c r="D8969" s="20"/>
    </row>
    <row r="8970" spans="4:4" hidden="1" x14ac:dyDescent="0.25">
      <c r="D8970" s="20"/>
    </row>
    <row r="8971" spans="4:4" hidden="1" x14ac:dyDescent="0.25">
      <c r="D8971" s="20"/>
    </row>
    <row r="8972" spans="4:4" hidden="1" x14ac:dyDescent="0.25">
      <c r="D8972" s="20"/>
    </row>
    <row r="8973" spans="4:4" hidden="1" x14ac:dyDescent="0.25">
      <c r="D8973" s="20"/>
    </row>
    <row r="8974" spans="4:4" hidden="1" x14ac:dyDescent="0.25">
      <c r="D8974" s="20"/>
    </row>
    <row r="8975" spans="4:4" hidden="1" x14ac:dyDescent="0.25">
      <c r="D8975" s="20"/>
    </row>
    <row r="8976" spans="4:4" hidden="1" x14ac:dyDescent="0.25">
      <c r="D8976" s="20"/>
    </row>
    <row r="8977" spans="4:4" hidden="1" x14ac:dyDescent="0.25">
      <c r="D8977" s="20"/>
    </row>
    <row r="8978" spans="4:4" hidden="1" x14ac:dyDescent="0.25">
      <c r="D8978" s="20"/>
    </row>
    <row r="8979" spans="4:4" hidden="1" x14ac:dyDescent="0.25">
      <c r="D8979" s="20"/>
    </row>
    <row r="8980" spans="4:4" hidden="1" x14ac:dyDescent="0.25">
      <c r="D8980" s="20"/>
    </row>
    <row r="8981" spans="4:4" hidden="1" x14ac:dyDescent="0.25">
      <c r="D8981" s="20"/>
    </row>
    <row r="8982" spans="4:4" hidden="1" x14ac:dyDescent="0.25">
      <c r="D8982" s="20"/>
    </row>
    <row r="8983" spans="4:4" hidden="1" x14ac:dyDescent="0.25">
      <c r="D8983" s="20"/>
    </row>
    <row r="8984" spans="4:4" hidden="1" x14ac:dyDescent="0.25">
      <c r="D8984" s="20"/>
    </row>
    <row r="8985" spans="4:4" hidden="1" x14ac:dyDescent="0.25">
      <c r="D8985" s="20"/>
    </row>
    <row r="8986" spans="4:4" hidden="1" x14ac:dyDescent="0.25">
      <c r="D8986" s="20"/>
    </row>
    <row r="8987" spans="4:4" hidden="1" x14ac:dyDescent="0.25">
      <c r="D8987" s="20"/>
    </row>
    <row r="8988" spans="4:4" hidden="1" x14ac:dyDescent="0.25">
      <c r="D8988" s="20"/>
    </row>
    <row r="8989" spans="4:4" hidden="1" x14ac:dyDescent="0.25">
      <c r="D8989" s="20"/>
    </row>
    <row r="8990" spans="4:4" hidden="1" x14ac:dyDescent="0.25">
      <c r="D8990" s="20"/>
    </row>
    <row r="8991" spans="4:4" hidden="1" x14ac:dyDescent="0.25">
      <c r="D8991" s="20"/>
    </row>
    <row r="8992" spans="4:4" hidden="1" x14ac:dyDescent="0.25">
      <c r="D8992" s="20"/>
    </row>
    <row r="8993" spans="4:4" hidden="1" x14ac:dyDescent="0.25">
      <c r="D8993" s="20"/>
    </row>
    <row r="8994" spans="4:4" hidden="1" x14ac:dyDescent="0.25">
      <c r="D8994" s="20"/>
    </row>
    <row r="8995" spans="4:4" hidden="1" x14ac:dyDescent="0.25">
      <c r="D8995" s="20"/>
    </row>
    <row r="8996" spans="4:4" hidden="1" x14ac:dyDescent="0.25">
      <c r="D8996" s="20"/>
    </row>
    <row r="8997" spans="4:4" hidden="1" x14ac:dyDescent="0.25">
      <c r="D8997" s="20"/>
    </row>
    <row r="8998" spans="4:4" hidden="1" x14ac:dyDescent="0.25">
      <c r="D8998" s="20"/>
    </row>
    <row r="8999" spans="4:4" hidden="1" x14ac:dyDescent="0.25">
      <c r="D8999" s="20"/>
    </row>
    <row r="9000" spans="4:4" hidden="1" x14ac:dyDescent="0.25">
      <c r="D9000" s="20"/>
    </row>
    <row r="9001" spans="4:4" hidden="1" x14ac:dyDescent="0.25">
      <c r="D9001" s="20"/>
    </row>
    <row r="9002" spans="4:4" hidden="1" x14ac:dyDescent="0.25">
      <c r="D9002" s="20"/>
    </row>
    <row r="9003" spans="4:4" hidden="1" x14ac:dyDescent="0.25">
      <c r="D9003" s="20"/>
    </row>
    <row r="9004" spans="4:4" hidden="1" x14ac:dyDescent="0.25">
      <c r="D9004" s="20"/>
    </row>
    <row r="9005" spans="4:4" hidden="1" x14ac:dyDescent="0.25">
      <c r="D9005" s="20"/>
    </row>
    <row r="9006" spans="4:4" hidden="1" x14ac:dyDescent="0.25">
      <c r="D9006" s="20"/>
    </row>
    <row r="9007" spans="4:4" hidden="1" x14ac:dyDescent="0.25">
      <c r="D9007" s="20"/>
    </row>
    <row r="9008" spans="4:4" hidden="1" x14ac:dyDescent="0.25">
      <c r="D9008" s="20"/>
    </row>
    <row r="9009" spans="4:4" hidden="1" x14ac:dyDescent="0.25">
      <c r="D9009" s="20"/>
    </row>
    <row r="9010" spans="4:4" hidden="1" x14ac:dyDescent="0.25">
      <c r="D9010" s="20"/>
    </row>
    <row r="9011" spans="4:4" hidden="1" x14ac:dyDescent="0.25">
      <c r="D9011" s="20"/>
    </row>
    <row r="9012" spans="4:4" hidden="1" x14ac:dyDescent="0.25">
      <c r="D9012" s="20"/>
    </row>
    <row r="9013" spans="4:4" hidden="1" x14ac:dyDescent="0.25">
      <c r="D9013" s="20"/>
    </row>
    <row r="9014" spans="4:4" hidden="1" x14ac:dyDescent="0.25">
      <c r="D9014" s="20"/>
    </row>
    <row r="9015" spans="4:4" hidden="1" x14ac:dyDescent="0.25">
      <c r="D9015" s="20"/>
    </row>
    <row r="9016" spans="4:4" hidden="1" x14ac:dyDescent="0.25">
      <c r="D9016" s="20"/>
    </row>
    <row r="9017" spans="4:4" hidden="1" x14ac:dyDescent="0.25">
      <c r="D9017" s="20"/>
    </row>
    <row r="9018" spans="4:4" hidden="1" x14ac:dyDescent="0.25">
      <c r="D9018" s="20"/>
    </row>
    <row r="9019" spans="4:4" hidden="1" x14ac:dyDescent="0.25">
      <c r="D9019" s="20"/>
    </row>
    <row r="9020" spans="4:4" hidden="1" x14ac:dyDescent="0.25">
      <c r="D9020" s="20"/>
    </row>
    <row r="9021" spans="4:4" hidden="1" x14ac:dyDescent="0.25">
      <c r="D9021" s="20"/>
    </row>
    <row r="9022" spans="4:4" hidden="1" x14ac:dyDescent="0.25">
      <c r="D9022" s="20"/>
    </row>
    <row r="9023" spans="4:4" hidden="1" x14ac:dyDescent="0.25">
      <c r="D9023" s="20"/>
    </row>
    <row r="9024" spans="4:4" hidden="1" x14ac:dyDescent="0.25">
      <c r="D9024" s="20"/>
    </row>
    <row r="9025" spans="4:4" hidden="1" x14ac:dyDescent="0.25">
      <c r="D9025" s="20"/>
    </row>
    <row r="9026" spans="4:4" hidden="1" x14ac:dyDescent="0.25">
      <c r="D9026" s="20"/>
    </row>
    <row r="9027" spans="4:4" hidden="1" x14ac:dyDescent="0.25">
      <c r="D9027" s="20"/>
    </row>
    <row r="9028" spans="4:4" hidden="1" x14ac:dyDescent="0.25">
      <c r="D9028" s="20"/>
    </row>
    <row r="9029" spans="4:4" hidden="1" x14ac:dyDescent="0.25">
      <c r="D9029" s="20"/>
    </row>
    <row r="9030" spans="4:4" hidden="1" x14ac:dyDescent="0.25">
      <c r="D9030" s="20"/>
    </row>
    <row r="9031" spans="4:4" hidden="1" x14ac:dyDescent="0.25">
      <c r="D9031" s="20"/>
    </row>
    <row r="9032" spans="4:4" hidden="1" x14ac:dyDescent="0.25">
      <c r="D9032" s="20"/>
    </row>
    <row r="9033" spans="4:4" hidden="1" x14ac:dyDescent="0.25">
      <c r="D9033" s="20"/>
    </row>
    <row r="9034" spans="4:4" hidden="1" x14ac:dyDescent="0.25">
      <c r="D9034" s="20"/>
    </row>
    <row r="9035" spans="4:4" hidden="1" x14ac:dyDescent="0.25">
      <c r="D9035" s="20"/>
    </row>
    <row r="9036" spans="4:4" hidden="1" x14ac:dyDescent="0.25">
      <c r="D9036" s="20"/>
    </row>
    <row r="9037" spans="4:4" hidden="1" x14ac:dyDescent="0.25">
      <c r="D9037" s="20"/>
    </row>
    <row r="9038" spans="4:4" hidden="1" x14ac:dyDescent="0.25">
      <c r="D9038" s="20"/>
    </row>
    <row r="9039" spans="4:4" hidden="1" x14ac:dyDescent="0.25">
      <c r="D9039" s="20"/>
    </row>
    <row r="9040" spans="4:4" hidden="1" x14ac:dyDescent="0.25">
      <c r="D9040" s="20"/>
    </row>
    <row r="9041" spans="4:4" hidden="1" x14ac:dyDescent="0.25">
      <c r="D9041" s="20"/>
    </row>
    <row r="9042" spans="4:4" hidden="1" x14ac:dyDescent="0.25">
      <c r="D9042" s="20"/>
    </row>
    <row r="9043" spans="4:4" hidden="1" x14ac:dyDescent="0.25">
      <c r="D9043" s="20"/>
    </row>
    <row r="9044" spans="4:4" hidden="1" x14ac:dyDescent="0.25">
      <c r="D9044" s="20"/>
    </row>
    <row r="9045" spans="4:4" hidden="1" x14ac:dyDescent="0.25">
      <c r="D9045" s="20"/>
    </row>
    <row r="9046" spans="4:4" hidden="1" x14ac:dyDescent="0.25">
      <c r="D9046" s="20"/>
    </row>
    <row r="9047" spans="4:4" hidden="1" x14ac:dyDescent="0.25">
      <c r="D9047" s="20"/>
    </row>
    <row r="9048" spans="4:4" hidden="1" x14ac:dyDescent="0.25">
      <c r="D9048" s="20"/>
    </row>
    <row r="9049" spans="4:4" hidden="1" x14ac:dyDescent="0.25">
      <c r="D9049" s="20"/>
    </row>
    <row r="9050" spans="4:4" hidden="1" x14ac:dyDescent="0.25">
      <c r="D9050" s="20"/>
    </row>
    <row r="9051" spans="4:4" hidden="1" x14ac:dyDescent="0.25">
      <c r="D9051" s="20"/>
    </row>
    <row r="9052" spans="4:4" hidden="1" x14ac:dyDescent="0.25">
      <c r="D9052" s="20"/>
    </row>
    <row r="9053" spans="4:4" hidden="1" x14ac:dyDescent="0.25">
      <c r="D9053" s="20"/>
    </row>
    <row r="9054" spans="4:4" hidden="1" x14ac:dyDescent="0.25">
      <c r="D9054" s="20"/>
    </row>
    <row r="9055" spans="4:4" hidden="1" x14ac:dyDescent="0.25">
      <c r="D9055" s="20"/>
    </row>
    <row r="9056" spans="4:4" hidden="1" x14ac:dyDescent="0.25">
      <c r="D9056" s="20"/>
    </row>
    <row r="9057" spans="4:4" hidden="1" x14ac:dyDescent="0.25">
      <c r="D9057" s="20"/>
    </row>
    <row r="9058" spans="4:4" hidden="1" x14ac:dyDescent="0.25">
      <c r="D9058" s="20"/>
    </row>
    <row r="9059" spans="4:4" hidden="1" x14ac:dyDescent="0.25">
      <c r="D9059" s="20"/>
    </row>
    <row r="9060" spans="4:4" hidden="1" x14ac:dyDescent="0.25">
      <c r="D9060" s="20"/>
    </row>
    <row r="9061" spans="4:4" hidden="1" x14ac:dyDescent="0.25">
      <c r="D9061" s="20"/>
    </row>
    <row r="9062" spans="4:4" hidden="1" x14ac:dyDescent="0.25">
      <c r="D9062" s="20"/>
    </row>
    <row r="9063" spans="4:4" hidden="1" x14ac:dyDescent="0.25">
      <c r="D9063" s="20"/>
    </row>
    <row r="9064" spans="4:4" hidden="1" x14ac:dyDescent="0.25">
      <c r="D9064" s="20"/>
    </row>
    <row r="9065" spans="4:4" hidden="1" x14ac:dyDescent="0.25">
      <c r="D9065" s="20"/>
    </row>
    <row r="9066" spans="4:4" hidden="1" x14ac:dyDescent="0.25">
      <c r="D9066" s="20"/>
    </row>
    <row r="9067" spans="4:4" hidden="1" x14ac:dyDescent="0.25">
      <c r="D9067" s="20"/>
    </row>
    <row r="9068" spans="4:4" hidden="1" x14ac:dyDescent="0.25">
      <c r="D9068" s="20"/>
    </row>
    <row r="9069" spans="4:4" hidden="1" x14ac:dyDescent="0.25">
      <c r="D9069" s="20"/>
    </row>
    <row r="9070" spans="4:4" hidden="1" x14ac:dyDescent="0.25">
      <c r="D9070" s="20"/>
    </row>
    <row r="9071" spans="4:4" hidden="1" x14ac:dyDescent="0.25">
      <c r="D9071" s="20"/>
    </row>
    <row r="9072" spans="4:4" hidden="1" x14ac:dyDescent="0.25">
      <c r="D9072" s="20"/>
    </row>
    <row r="9073" spans="4:4" hidden="1" x14ac:dyDescent="0.25">
      <c r="D9073" s="20"/>
    </row>
    <row r="9074" spans="4:4" hidden="1" x14ac:dyDescent="0.25">
      <c r="D9074" s="20"/>
    </row>
    <row r="9075" spans="4:4" hidden="1" x14ac:dyDescent="0.25">
      <c r="D9075" s="20"/>
    </row>
    <row r="9076" spans="4:4" hidden="1" x14ac:dyDescent="0.25">
      <c r="D9076" s="20"/>
    </row>
    <row r="9077" spans="4:4" hidden="1" x14ac:dyDescent="0.25">
      <c r="D9077" s="20"/>
    </row>
    <row r="9078" spans="4:4" hidden="1" x14ac:dyDescent="0.25">
      <c r="D9078" s="20"/>
    </row>
    <row r="9079" spans="4:4" hidden="1" x14ac:dyDescent="0.25">
      <c r="D9079" s="20"/>
    </row>
    <row r="9080" spans="4:4" hidden="1" x14ac:dyDescent="0.25">
      <c r="D9080" s="20"/>
    </row>
    <row r="9081" spans="4:4" hidden="1" x14ac:dyDescent="0.25">
      <c r="D9081" s="20"/>
    </row>
    <row r="9082" spans="4:4" hidden="1" x14ac:dyDescent="0.25">
      <c r="D9082" s="20"/>
    </row>
    <row r="9083" spans="4:4" hidden="1" x14ac:dyDescent="0.25">
      <c r="D9083" s="20"/>
    </row>
    <row r="9084" spans="4:4" hidden="1" x14ac:dyDescent="0.25">
      <c r="D9084" s="20"/>
    </row>
    <row r="9085" spans="4:4" hidden="1" x14ac:dyDescent="0.25">
      <c r="D9085" s="20"/>
    </row>
    <row r="9086" spans="4:4" hidden="1" x14ac:dyDescent="0.25">
      <c r="D9086" s="20"/>
    </row>
    <row r="9087" spans="4:4" hidden="1" x14ac:dyDescent="0.25">
      <c r="D9087" s="20"/>
    </row>
    <row r="9088" spans="4:4" hidden="1" x14ac:dyDescent="0.25">
      <c r="D9088" s="20"/>
    </row>
    <row r="9089" spans="4:4" hidden="1" x14ac:dyDescent="0.25">
      <c r="D9089" s="20"/>
    </row>
    <row r="9090" spans="4:4" hidden="1" x14ac:dyDescent="0.25">
      <c r="D9090" s="20"/>
    </row>
    <row r="9091" spans="4:4" hidden="1" x14ac:dyDescent="0.25">
      <c r="D9091" s="20"/>
    </row>
    <row r="9092" spans="4:4" hidden="1" x14ac:dyDescent="0.25">
      <c r="D9092" s="20"/>
    </row>
    <row r="9093" spans="4:4" hidden="1" x14ac:dyDescent="0.25">
      <c r="D9093" s="20"/>
    </row>
    <row r="9094" spans="4:4" hidden="1" x14ac:dyDescent="0.25">
      <c r="D9094" s="20"/>
    </row>
    <row r="9095" spans="4:4" hidden="1" x14ac:dyDescent="0.25">
      <c r="D9095" s="20"/>
    </row>
    <row r="9096" spans="4:4" hidden="1" x14ac:dyDescent="0.25">
      <c r="D9096" s="20"/>
    </row>
    <row r="9097" spans="4:4" hidden="1" x14ac:dyDescent="0.25">
      <c r="D9097" s="20"/>
    </row>
    <row r="9098" spans="4:4" hidden="1" x14ac:dyDescent="0.25">
      <c r="D9098" s="20"/>
    </row>
    <row r="9099" spans="4:4" hidden="1" x14ac:dyDescent="0.25">
      <c r="D9099" s="20"/>
    </row>
    <row r="9100" spans="4:4" hidden="1" x14ac:dyDescent="0.25">
      <c r="D9100" s="20"/>
    </row>
    <row r="9101" spans="4:4" hidden="1" x14ac:dyDescent="0.25">
      <c r="D9101" s="20"/>
    </row>
    <row r="9102" spans="4:4" hidden="1" x14ac:dyDescent="0.25">
      <c r="D9102" s="20"/>
    </row>
    <row r="9103" spans="4:4" hidden="1" x14ac:dyDescent="0.25">
      <c r="D9103" s="20"/>
    </row>
    <row r="9104" spans="4:4" hidden="1" x14ac:dyDescent="0.25">
      <c r="D9104" s="20"/>
    </row>
    <row r="9105" spans="4:4" hidden="1" x14ac:dyDescent="0.25">
      <c r="D9105" s="20"/>
    </row>
    <row r="9106" spans="4:4" hidden="1" x14ac:dyDescent="0.25">
      <c r="D9106" s="20"/>
    </row>
    <row r="9107" spans="4:4" hidden="1" x14ac:dyDescent="0.25">
      <c r="D9107" s="20"/>
    </row>
    <row r="9108" spans="4:4" hidden="1" x14ac:dyDescent="0.25">
      <c r="D9108" s="20"/>
    </row>
    <row r="9109" spans="4:4" hidden="1" x14ac:dyDescent="0.25">
      <c r="D9109" s="20"/>
    </row>
    <row r="9110" spans="4:4" hidden="1" x14ac:dyDescent="0.25">
      <c r="D9110" s="20"/>
    </row>
    <row r="9111" spans="4:4" hidden="1" x14ac:dyDescent="0.25">
      <c r="D9111" s="20"/>
    </row>
    <row r="9112" spans="4:4" hidden="1" x14ac:dyDescent="0.25">
      <c r="D9112" s="20"/>
    </row>
    <row r="9113" spans="4:4" hidden="1" x14ac:dyDescent="0.25">
      <c r="D9113" s="20"/>
    </row>
    <row r="9114" spans="4:4" hidden="1" x14ac:dyDescent="0.25">
      <c r="D9114" s="20"/>
    </row>
    <row r="9115" spans="4:4" hidden="1" x14ac:dyDescent="0.25">
      <c r="D9115" s="20"/>
    </row>
    <row r="9116" spans="4:4" hidden="1" x14ac:dyDescent="0.25">
      <c r="D9116" s="20"/>
    </row>
    <row r="9117" spans="4:4" hidden="1" x14ac:dyDescent="0.25">
      <c r="D9117" s="20"/>
    </row>
    <row r="9118" spans="4:4" hidden="1" x14ac:dyDescent="0.25">
      <c r="D9118" s="20"/>
    </row>
    <row r="9119" spans="4:4" hidden="1" x14ac:dyDescent="0.25">
      <c r="D9119" s="20"/>
    </row>
    <row r="9120" spans="4:4" hidden="1" x14ac:dyDescent="0.25">
      <c r="D9120" s="20"/>
    </row>
    <row r="9121" spans="4:4" hidden="1" x14ac:dyDescent="0.25">
      <c r="D9121" s="20"/>
    </row>
    <row r="9122" spans="4:4" hidden="1" x14ac:dyDescent="0.25">
      <c r="D9122" s="20"/>
    </row>
    <row r="9123" spans="4:4" hidden="1" x14ac:dyDescent="0.25">
      <c r="D9123" s="20"/>
    </row>
    <row r="9124" spans="4:4" hidden="1" x14ac:dyDescent="0.25">
      <c r="D9124" s="20"/>
    </row>
    <row r="9125" spans="4:4" hidden="1" x14ac:dyDescent="0.25">
      <c r="D9125" s="20"/>
    </row>
    <row r="9126" spans="4:4" hidden="1" x14ac:dyDescent="0.25">
      <c r="D9126" s="20"/>
    </row>
    <row r="9127" spans="4:4" hidden="1" x14ac:dyDescent="0.25">
      <c r="D9127" s="20"/>
    </row>
    <row r="9128" spans="4:4" hidden="1" x14ac:dyDescent="0.25">
      <c r="D9128" s="20"/>
    </row>
    <row r="9129" spans="4:4" hidden="1" x14ac:dyDescent="0.25">
      <c r="D9129" s="20"/>
    </row>
    <row r="9130" spans="4:4" hidden="1" x14ac:dyDescent="0.25">
      <c r="D9130" s="20"/>
    </row>
    <row r="9131" spans="4:4" hidden="1" x14ac:dyDescent="0.25">
      <c r="D9131" s="20"/>
    </row>
    <row r="9132" spans="4:4" hidden="1" x14ac:dyDescent="0.25">
      <c r="D9132" s="20"/>
    </row>
    <row r="9133" spans="4:4" hidden="1" x14ac:dyDescent="0.25">
      <c r="D9133" s="20"/>
    </row>
    <row r="9134" spans="4:4" hidden="1" x14ac:dyDescent="0.25">
      <c r="D9134" s="20"/>
    </row>
    <row r="9135" spans="4:4" hidden="1" x14ac:dyDescent="0.25">
      <c r="D9135" s="20"/>
    </row>
    <row r="9136" spans="4:4" hidden="1" x14ac:dyDescent="0.25">
      <c r="D9136" s="20"/>
    </row>
    <row r="9137" spans="4:4" hidden="1" x14ac:dyDescent="0.25">
      <c r="D9137" s="20"/>
    </row>
    <row r="9138" spans="4:4" hidden="1" x14ac:dyDescent="0.25">
      <c r="D9138" s="20"/>
    </row>
    <row r="9139" spans="4:4" hidden="1" x14ac:dyDescent="0.25">
      <c r="D9139" s="20"/>
    </row>
    <row r="9140" spans="4:4" hidden="1" x14ac:dyDescent="0.25">
      <c r="D9140" s="20"/>
    </row>
    <row r="9141" spans="4:4" hidden="1" x14ac:dyDescent="0.25">
      <c r="D9141" s="20"/>
    </row>
    <row r="9142" spans="4:4" hidden="1" x14ac:dyDescent="0.25">
      <c r="D9142" s="20"/>
    </row>
    <row r="9143" spans="4:4" hidden="1" x14ac:dyDescent="0.25">
      <c r="D9143" s="20"/>
    </row>
    <row r="9144" spans="4:4" hidden="1" x14ac:dyDescent="0.25">
      <c r="D9144" s="20"/>
    </row>
    <row r="9145" spans="4:4" hidden="1" x14ac:dyDescent="0.25">
      <c r="D9145" s="20"/>
    </row>
    <row r="9146" spans="4:4" hidden="1" x14ac:dyDescent="0.25">
      <c r="D9146" s="20"/>
    </row>
    <row r="9147" spans="4:4" hidden="1" x14ac:dyDescent="0.25">
      <c r="D9147" s="20"/>
    </row>
    <row r="9148" spans="4:4" hidden="1" x14ac:dyDescent="0.25">
      <c r="D9148" s="20"/>
    </row>
    <row r="9149" spans="4:4" hidden="1" x14ac:dyDescent="0.25">
      <c r="D9149" s="20"/>
    </row>
    <row r="9150" spans="4:4" hidden="1" x14ac:dyDescent="0.25">
      <c r="D9150" s="20"/>
    </row>
    <row r="9151" spans="4:4" hidden="1" x14ac:dyDescent="0.25">
      <c r="D9151" s="20"/>
    </row>
    <row r="9152" spans="4:4" hidden="1" x14ac:dyDescent="0.25">
      <c r="D9152" s="20"/>
    </row>
    <row r="9153" spans="4:4" hidden="1" x14ac:dyDescent="0.25">
      <c r="D9153" s="20"/>
    </row>
    <row r="9154" spans="4:4" hidden="1" x14ac:dyDescent="0.25">
      <c r="D9154" s="20"/>
    </row>
    <row r="9155" spans="4:4" hidden="1" x14ac:dyDescent="0.25">
      <c r="D9155" s="20"/>
    </row>
    <row r="9156" spans="4:4" hidden="1" x14ac:dyDescent="0.25">
      <c r="D9156" s="20"/>
    </row>
    <row r="9157" spans="4:4" hidden="1" x14ac:dyDescent="0.25">
      <c r="D9157" s="20"/>
    </row>
    <row r="9158" spans="4:4" hidden="1" x14ac:dyDescent="0.25">
      <c r="D9158" s="20"/>
    </row>
    <row r="9159" spans="4:4" hidden="1" x14ac:dyDescent="0.25">
      <c r="D9159" s="20"/>
    </row>
    <row r="9160" spans="4:4" hidden="1" x14ac:dyDescent="0.25">
      <c r="D9160" s="20"/>
    </row>
    <row r="9161" spans="4:4" hidden="1" x14ac:dyDescent="0.25">
      <c r="D9161" s="20"/>
    </row>
    <row r="9162" spans="4:4" hidden="1" x14ac:dyDescent="0.25">
      <c r="D9162" s="20"/>
    </row>
    <row r="9163" spans="4:4" hidden="1" x14ac:dyDescent="0.25">
      <c r="D9163" s="20"/>
    </row>
    <row r="9164" spans="4:4" hidden="1" x14ac:dyDescent="0.25">
      <c r="D9164" s="20"/>
    </row>
    <row r="9165" spans="4:4" hidden="1" x14ac:dyDescent="0.25">
      <c r="D9165" s="20"/>
    </row>
    <row r="9166" spans="4:4" hidden="1" x14ac:dyDescent="0.25">
      <c r="D9166" s="20"/>
    </row>
    <row r="9167" spans="4:4" hidden="1" x14ac:dyDescent="0.25">
      <c r="D9167" s="20"/>
    </row>
    <row r="9168" spans="4:4" hidden="1" x14ac:dyDescent="0.25">
      <c r="D9168" s="20"/>
    </row>
    <row r="9169" spans="4:4" hidden="1" x14ac:dyDescent="0.25">
      <c r="D9169" s="20"/>
    </row>
    <row r="9170" spans="4:4" hidden="1" x14ac:dyDescent="0.25">
      <c r="D9170" s="20"/>
    </row>
    <row r="9171" spans="4:4" hidden="1" x14ac:dyDescent="0.25">
      <c r="D9171" s="20"/>
    </row>
    <row r="9172" spans="4:4" hidden="1" x14ac:dyDescent="0.25">
      <c r="D9172" s="20"/>
    </row>
    <row r="9173" spans="4:4" hidden="1" x14ac:dyDescent="0.25">
      <c r="D9173" s="20"/>
    </row>
    <row r="9174" spans="4:4" hidden="1" x14ac:dyDescent="0.25">
      <c r="D9174" s="20"/>
    </row>
    <row r="9175" spans="4:4" hidden="1" x14ac:dyDescent="0.25">
      <c r="D9175" s="20"/>
    </row>
    <row r="9176" spans="4:4" hidden="1" x14ac:dyDescent="0.25">
      <c r="D9176" s="20"/>
    </row>
    <row r="9177" spans="4:4" hidden="1" x14ac:dyDescent="0.25">
      <c r="D9177" s="20"/>
    </row>
    <row r="9178" spans="4:4" hidden="1" x14ac:dyDescent="0.25">
      <c r="D9178" s="20"/>
    </row>
    <row r="9179" spans="4:4" hidden="1" x14ac:dyDescent="0.25">
      <c r="D9179" s="20"/>
    </row>
    <row r="9180" spans="4:4" hidden="1" x14ac:dyDescent="0.25">
      <c r="D9180" s="20"/>
    </row>
    <row r="9181" spans="4:4" hidden="1" x14ac:dyDescent="0.25">
      <c r="D9181" s="20"/>
    </row>
    <row r="9182" spans="4:4" hidden="1" x14ac:dyDescent="0.25">
      <c r="D9182" s="20"/>
    </row>
    <row r="9183" spans="4:4" hidden="1" x14ac:dyDescent="0.25">
      <c r="D9183" s="20"/>
    </row>
    <row r="9184" spans="4:4" hidden="1" x14ac:dyDescent="0.25">
      <c r="D9184" s="20"/>
    </row>
    <row r="9185" spans="4:4" hidden="1" x14ac:dyDescent="0.25">
      <c r="D9185" s="20"/>
    </row>
    <row r="9186" spans="4:4" hidden="1" x14ac:dyDescent="0.25">
      <c r="D9186" s="20"/>
    </row>
    <row r="9187" spans="4:4" hidden="1" x14ac:dyDescent="0.25">
      <c r="D9187" s="20"/>
    </row>
    <row r="9188" spans="4:4" hidden="1" x14ac:dyDescent="0.25">
      <c r="D9188" s="20"/>
    </row>
    <row r="9189" spans="4:4" hidden="1" x14ac:dyDescent="0.25">
      <c r="D9189" s="20"/>
    </row>
    <row r="9190" spans="4:4" hidden="1" x14ac:dyDescent="0.25">
      <c r="D9190" s="20"/>
    </row>
    <row r="9191" spans="4:4" hidden="1" x14ac:dyDescent="0.25">
      <c r="D9191" s="20"/>
    </row>
    <row r="9192" spans="4:4" hidden="1" x14ac:dyDescent="0.25">
      <c r="D9192" s="20"/>
    </row>
    <row r="9193" spans="4:4" hidden="1" x14ac:dyDescent="0.25">
      <c r="D9193" s="20"/>
    </row>
    <row r="9194" spans="4:4" hidden="1" x14ac:dyDescent="0.25">
      <c r="D9194" s="20"/>
    </row>
    <row r="9195" spans="4:4" hidden="1" x14ac:dyDescent="0.25">
      <c r="D9195" s="20"/>
    </row>
    <row r="9196" spans="4:4" hidden="1" x14ac:dyDescent="0.25">
      <c r="D9196" s="20"/>
    </row>
    <row r="9197" spans="4:4" hidden="1" x14ac:dyDescent="0.25">
      <c r="D9197" s="20"/>
    </row>
    <row r="9198" spans="4:4" hidden="1" x14ac:dyDescent="0.25">
      <c r="D9198" s="20"/>
    </row>
    <row r="9199" spans="4:4" hidden="1" x14ac:dyDescent="0.25">
      <c r="D9199" s="20"/>
    </row>
    <row r="9200" spans="4:4" hidden="1" x14ac:dyDescent="0.25">
      <c r="D9200" s="20"/>
    </row>
    <row r="9201" spans="4:4" hidden="1" x14ac:dyDescent="0.25">
      <c r="D9201" s="20"/>
    </row>
    <row r="9202" spans="4:4" hidden="1" x14ac:dyDescent="0.25">
      <c r="D9202" s="20"/>
    </row>
    <row r="9203" spans="4:4" hidden="1" x14ac:dyDescent="0.25">
      <c r="D9203" s="20"/>
    </row>
    <row r="9204" spans="4:4" hidden="1" x14ac:dyDescent="0.25">
      <c r="D9204" s="20"/>
    </row>
    <row r="9205" spans="4:4" hidden="1" x14ac:dyDescent="0.25">
      <c r="D9205" s="20"/>
    </row>
    <row r="9206" spans="4:4" hidden="1" x14ac:dyDescent="0.25">
      <c r="D9206" s="20"/>
    </row>
    <row r="9207" spans="4:4" hidden="1" x14ac:dyDescent="0.25">
      <c r="D9207" s="20"/>
    </row>
    <row r="9208" spans="4:4" hidden="1" x14ac:dyDescent="0.25">
      <c r="D9208" s="20"/>
    </row>
    <row r="9209" spans="4:4" hidden="1" x14ac:dyDescent="0.25">
      <c r="D9209" s="20"/>
    </row>
    <row r="9210" spans="4:4" hidden="1" x14ac:dyDescent="0.25">
      <c r="D9210" s="20"/>
    </row>
    <row r="9211" spans="4:4" hidden="1" x14ac:dyDescent="0.25">
      <c r="D9211" s="20"/>
    </row>
    <row r="9212" spans="4:4" hidden="1" x14ac:dyDescent="0.25">
      <c r="D9212" s="20"/>
    </row>
    <row r="9213" spans="4:4" hidden="1" x14ac:dyDescent="0.25">
      <c r="D9213" s="20"/>
    </row>
    <row r="9214" spans="4:4" hidden="1" x14ac:dyDescent="0.25">
      <c r="D9214" s="20"/>
    </row>
    <row r="9215" spans="4:4" hidden="1" x14ac:dyDescent="0.25">
      <c r="D9215" s="20"/>
    </row>
    <row r="9216" spans="4:4" hidden="1" x14ac:dyDescent="0.25">
      <c r="D9216" s="20"/>
    </row>
    <row r="9217" spans="4:4" hidden="1" x14ac:dyDescent="0.25">
      <c r="D9217" s="20"/>
    </row>
    <row r="9218" spans="4:4" hidden="1" x14ac:dyDescent="0.25">
      <c r="D9218" s="20"/>
    </row>
    <row r="9219" spans="4:4" hidden="1" x14ac:dyDescent="0.25">
      <c r="D9219" s="20"/>
    </row>
    <row r="9220" spans="4:4" hidden="1" x14ac:dyDescent="0.25">
      <c r="D9220" s="20"/>
    </row>
    <row r="9221" spans="4:4" hidden="1" x14ac:dyDescent="0.25">
      <c r="D9221" s="20"/>
    </row>
    <row r="9222" spans="4:4" hidden="1" x14ac:dyDescent="0.25">
      <c r="D9222" s="20"/>
    </row>
    <row r="9223" spans="4:4" hidden="1" x14ac:dyDescent="0.25">
      <c r="D9223" s="20"/>
    </row>
    <row r="9224" spans="4:4" hidden="1" x14ac:dyDescent="0.25">
      <c r="D9224" s="20"/>
    </row>
    <row r="9225" spans="4:4" hidden="1" x14ac:dyDescent="0.25">
      <c r="D9225" s="20"/>
    </row>
    <row r="9226" spans="4:4" hidden="1" x14ac:dyDescent="0.25">
      <c r="D9226" s="20"/>
    </row>
    <row r="9227" spans="4:4" hidden="1" x14ac:dyDescent="0.25">
      <c r="D9227" s="20"/>
    </row>
    <row r="9228" spans="4:4" hidden="1" x14ac:dyDescent="0.25">
      <c r="D9228" s="20"/>
    </row>
    <row r="9229" spans="4:4" hidden="1" x14ac:dyDescent="0.25">
      <c r="D9229" s="20"/>
    </row>
    <row r="9230" spans="4:4" hidden="1" x14ac:dyDescent="0.25">
      <c r="D9230" s="20"/>
    </row>
    <row r="9231" spans="4:4" hidden="1" x14ac:dyDescent="0.25">
      <c r="D9231" s="20"/>
    </row>
    <row r="9232" spans="4:4" hidden="1" x14ac:dyDescent="0.25">
      <c r="D9232" s="20"/>
    </row>
    <row r="9233" spans="4:4" hidden="1" x14ac:dyDescent="0.25">
      <c r="D9233" s="20"/>
    </row>
    <row r="9234" spans="4:4" hidden="1" x14ac:dyDescent="0.25">
      <c r="D9234" s="20"/>
    </row>
    <row r="9235" spans="4:4" hidden="1" x14ac:dyDescent="0.25">
      <c r="D9235" s="20"/>
    </row>
    <row r="9236" spans="4:4" hidden="1" x14ac:dyDescent="0.25">
      <c r="D9236" s="20"/>
    </row>
    <row r="9237" spans="4:4" hidden="1" x14ac:dyDescent="0.25">
      <c r="D9237" s="20"/>
    </row>
    <row r="9238" spans="4:4" hidden="1" x14ac:dyDescent="0.25">
      <c r="D9238" s="20"/>
    </row>
    <row r="9239" spans="4:4" hidden="1" x14ac:dyDescent="0.25">
      <c r="D9239" s="20"/>
    </row>
    <row r="9240" spans="4:4" hidden="1" x14ac:dyDescent="0.25">
      <c r="D9240" s="20"/>
    </row>
    <row r="9241" spans="4:4" hidden="1" x14ac:dyDescent="0.25">
      <c r="D9241" s="20"/>
    </row>
    <row r="9242" spans="4:4" hidden="1" x14ac:dyDescent="0.25">
      <c r="D9242" s="20"/>
    </row>
    <row r="9243" spans="4:4" hidden="1" x14ac:dyDescent="0.25">
      <c r="D9243" s="20"/>
    </row>
    <row r="9244" spans="4:4" hidden="1" x14ac:dyDescent="0.25">
      <c r="D9244" s="20"/>
    </row>
    <row r="9245" spans="4:4" hidden="1" x14ac:dyDescent="0.25">
      <c r="D9245" s="20"/>
    </row>
    <row r="9246" spans="4:4" hidden="1" x14ac:dyDescent="0.25">
      <c r="D9246" s="20"/>
    </row>
    <row r="9247" spans="4:4" hidden="1" x14ac:dyDescent="0.25">
      <c r="D9247" s="20"/>
    </row>
    <row r="9248" spans="4:4" hidden="1" x14ac:dyDescent="0.25">
      <c r="D9248" s="20"/>
    </row>
    <row r="9249" spans="4:4" hidden="1" x14ac:dyDescent="0.25">
      <c r="D9249" s="20"/>
    </row>
    <row r="9250" spans="4:4" hidden="1" x14ac:dyDescent="0.25">
      <c r="D9250" s="20"/>
    </row>
    <row r="9251" spans="4:4" hidden="1" x14ac:dyDescent="0.25">
      <c r="D9251" s="20"/>
    </row>
    <row r="9252" spans="4:4" hidden="1" x14ac:dyDescent="0.25">
      <c r="D9252" s="20"/>
    </row>
    <row r="9253" spans="4:4" hidden="1" x14ac:dyDescent="0.25">
      <c r="D9253" s="20"/>
    </row>
    <row r="9254" spans="4:4" hidden="1" x14ac:dyDescent="0.25">
      <c r="D9254" s="20"/>
    </row>
    <row r="9255" spans="4:4" hidden="1" x14ac:dyDescent="0.25">
      <c r="D9255" s="20"/>
    </row>
    <row r="9256" spans="4:4" hidden="1" x14ac:dyDescent="0.25">
      <c r="D9256" s="20"/>
    </row>
    <row r="9257" spans="4:4" hidden="1" x14ac:dyDescent="0.25">
      <c r="D9257" s="20"/>
    </row>
    <row r="9258" spans="4:4" hidden="1" x14ac:dyDescent="0.25">
      <c r="D9258" s="20"/>
    </row>
    <row r="9259" spans="4:4" hidden="1" x14ac:dyDescent="0.25">
      <c r="D9259" s="20"/>
    </row>
    <row r="9260" spans="4:4" hidden="1" x14ac:dyDescent="0.25">
      <c r="D9260" s="20"/>
    </row>
    <row r="9261" spans="4:4" hidden="1" x14ac:dyDescent="0.25">
      <c r="D9261" s="20"/>
    </row>
    <row r="9262" spans="4:4" hidden="1" x14ac:dyDescent="0.25">
      <c r="D9262" s="20"/>
    </row>
    <row r="9263" spans="4:4" hidden="1" x14ac:dyDescent="0.25">
      <c r="D9263" s="20"/>
    </row>
    <row r="9264" spans="4:4" hidden="1" x14ac:dyDescent="0.25">
      <c r="D9264" s="20"/>
    </row>
    <row r="9265" spans="4:4" hidden="1" x14ac:dyDescent="0.25">
      <c r="D9265" s="20"/>
    </row>
    <row r="9266" spans="4:4" hidden="1" x14ac:dyDescent="0.25">
      <c r="D9266" s="20"/>
    </row>
    <row r="9267" spans="4:4" hidden="1" x14ac:dyDescent="0.25">
      <c r="D9267" s="20"/>
    </row>
    <row r="9268" spans="4:4" hidden="1" x14ac:dyDescent="0.25">
      <c r="D9268" s="20"/>
    </row>
    <row r="9269" spans="4:4" hidden="1" x14ac:dyDescent="0.25">
      <c r="D9269" s="20"/>
    </row>
    <row r="9270" spans="4:4" hidden="1" x14ac:dyDescent="0.25">
      <c r="D9270" s="20"/>
    </row>
    <row r="9271" spans="4:4" hidden="1" x14ac:dyDescent="0.25">
      <c r="D9271" s="20"/>
    </row>
    <row r="9272" spans="4:4" hidden="1" x14ac:dyDescent="0.25">
      <c r="D9272" s="20"/>
    </row>
    <row r="9273" spans="4:4" hidden="1" x14ac:dyDescent="0.25">
      <c r="D9273" s="20"/>
    </row>
    <row r="9274" spans="4:4" hidden="1" x14ac:dyDescent="0.25">
      <c r="D9274" s="20"/>
    </row>
    <row r="9275" spans="4:4" hidden="1" x14ac:dyDescent="0.25">
      <c r="D9275" s="20"/>
    </row>
    <row r="9276" spans="4:4" hidden="1" x14ac:dyDescent="0.25">
      <c r="D9276" s="20"/>
    </row>
    <row r="9277" spans="4:4" hidden="1" x14ac:dyDescent="0.25">
      <c r="D9277" s="20"/>
    </row>
    <row r="9278" spans="4:4" hidden="1" x14ac:dyDescent="0.25">
      <c r="D9278" s="20"/>
    </row>
    <row r="9279" spans="4:4" hidden="1" x14ac:dyDescent="0.25">
      <c r="D9279" s="20"/>
    </row>
    <row r="9280" spans="4:4" hidden="1" x14ac:dyDescent="0.25">
      <c r="D9280" s="20"/>
    </row>
    <row r="9281" spans="4:4" hidden="1" x14ac:dyDescent="0.25">
      <c r="D9281" s="20"/>
    </row>
    <row r="9282" spans="4:4" hidden="1" x14ac:dyDescent="0.25">
      <c r="D9282" s="20"/>
    </row>
    <row r="9283" spans="4:4" hidden="1" x14ac:dyDescent="0.25">
      <c r="D9283" s="20"/>
    </row>
    <row r="9284" spans="4:4" hidden="1" x14ac:dyDescent="0.25">
      <c r="D9284" s="20"/>
    </row>
    <row r="9285" spans="4:4" hidden="1" x14ac:dyDescent="0.25">
      <c r="D9285" s="20"/>
    </row>
    <row r="9286" spans="4:4" hidden="1" x14ac:dyDescent="0.25">
      <c r="D9286" s="20"/>
    </row>
    <row r="9287" spans="4:4" hidden="1" x14ac:dyDescent="0.25">
      <c r="D9287" s="20"/>
    </row>
    <row r="9288" spans="4:4" hidden="1" x14ac:dyDescent="0.25">
      <c r="D9288" s="20"/>
    </row>
    <row r="9289" spans="4:4" hidden="1" x14ac:dyDescent="0.25">
      <c r="D9289" s="20"/>
    </row>
    <row r="9290" spans="4:4" hidden="1" x14ac:dyDescent="0.25">
      <c r="D9290" s="20"/>
    </row>
    <row r="9291" spans="4:4" hidden="1" x14ac:dyDescent="0.25">
      <c r="D9291" s="20"/>
    </row>
    <row r="9292" spans="4:4" hidden="1" x14ac:dyDescent="0.25">
      <c r="D9292" s="20"/>
    </row>
    <row r="9293" spans="4:4" hidden="1" x14ac:dyDescent="0.25">
      <c r="D9293" s="20"/>
    </row>
    <row r="9294" spans="4:4" hidden="1" x14ac:dyDescent="0.25">
      <c r="D9294" s="20"/>
    </row>
    <row r="9295" spans="4:4" hidden="1" x14ac:dyDescent="0.25">
      <c r="D9295" s="20"/>
    </row>
    <row r="9296" spans="4:4" hidden="1" x14ac:dyDescent="0.25">
      <c r="D9296" s="20"/>
    </row>
    <row r="9297" spans="4:4" hidden="1" x14ac:dyDescent="0.25">
      <c r="D9297" s="20"/>
    </row>
    <row r="9298" spans="4:4" hidden="1" x14ac:dyDescent="0.25">
      <c r="D9298" s="20"/>
    </row>
    <row r="9299" spans="4:4" hidden="1" x14ac:dyDescent="0.25">
      <c r="D9299" s="20"/>
    </row>
    <row r="9300" spans="4:4" hidden="1" x14ac:dyDescent="0.25">
      <c r="D9300" s="20"/>
    </row>
    <row r="9301" spans="4:4" hidden="1" x14ac:dyDescent="0.25">
      <c r="D9301" s="20"/>
    </row>
    <row r="9302" spans="4:4" hidden="1" x14ac:dyDescent="0.25">
      <c r="D9302" s="20"/>
    </row>
    <row r="9303" spans="4:4" hidden="1" x14ac:dyDescent="0.25">
      <c r="D9303" s="20"/>
    </row>
    <row r="9304" spans="4:4" hidden="1" x14ac:dyDescent="0.25">
      <c r="D9304" s="20"/>
    </row>
    <row r="9305" spans="4:4" hidden="1" x14ac:dyDescent="0.25">
      <c r="D9305" s="20"/>
    </row>
    <row r="9306" spans="4:4" hidden="1" x14ac:dyDescent="0.25">
      <c r="D9306" s="20"/>
    </row>
    <row r="9307" spans="4:4" hidden="1" x14ac:dyDescent="0.25">
      <c r="D9307" s="20"/>
    </row>
    <row r="9308" spans="4:4" hidden="1" x14ac:dyDescent="0.25">
      <c r="D9308" s="20"/>
    </row>
    <row r="9309" spans="4:4" hidden="1" x14ac:dyDescent="0.25">
      <c r="D9309" s="20"/>
    </row>
    <row r="9310" spans="4:4" hidden="1" x14ac:dyDescent="0.25">
      <c r="D9310" s="20"/>
    </row>
    <row r="9311" spans="4:4" hidden="1" x14ac:dyDescent="0.25">
      <c r="D9311" s="20"/>
    </row>
    <row r="9312" spans="4:4" hidden="1" x14ac:dyDescent="0.25">
      <c r="D9312" s="20"/>
    </row>
    <row r="9313" spans="4:4" hidden="1" x14ac:dyDescent="0.25">
      <c r="D9313" s="20"/>
    </row>
    <row r="9314" spans="4:4" hidden="1" x14ac:dyDescent="0.25">
      <c r="D9314" s="20"/>
    </row>
    <row r="9315" spans="4:4" hidden="1" x14ac:dyDescent="0.25">
      <c r="D9315" s="20"/>
    </row>
    <row r="9316" spans="4:4" hidden="1" x14ac:dyDescent="0.25">
      <c r="D9316" s="20"/>
    </row>
    <row r="9317" spans="4:4" hidden="1" x14ac:dyDescent="0.25">
      <c r="D9317" s="20"/>
    </row>
    <row r="9318" spans="4:4" hidden="1" x14ac:dyDescent="0.25">
      <c r="D9318" s="20"/>
    </row>
    <row r="9319" spans="4:4" hidden="1" x14ac:dyDescent="0.25">
      <c r="D9319" s="20"/>
    </row>
    <row r="9320" spans="4:4" hidden="1" x14ac:dyDescent="0.25">
      <c r="D9320" s="20"/>
    </row>
    <row r="9321" spans="4:4" hidden="1" x14ac:dyDescent="0.25">
      <c r="D9321" s="20"/>
    </row>
    <row r="9322" spans="4:4" hidden="1" x14ac:dyDescent="0.25">
      <c r="D9322" s="20"/>
    </row>
    <row r="9323" spans="4:4" hidden="1" x14ac:dyDescent="0.25">
      <c r="D9323" s="20"/>
    </row>
    <row r="9324" spans="4:4" hidden="1" x14ac:dyDescent="0.25">
      <c r="D9324" s="20"/>
    </row>
    <row r="9325" spans="4:4" hidden="1" x14ac:dyDescent="0.25">
      <c r="D9325" s="20"/>
    </row>
    <row r="9326" spans="4:4" hidden="1" x14ac:dyDescent="0.25">
      <c r="D9326" s="20"/>
    </row>
    <row r="9327" spans="4:4" hidden="1" x14ac:dyDescent="0.25">
      <c r="D9327" s="20"/>
    </row>
    <row r="9328" spans="4:4" hidden="1" x14ac:dyDescent="0.25">
      <c r="D9328" s="20"/>
    </row>
    <row r="9329" spans="4:4" hidden="1" x14ac:dyDescent="0.25">
      <c r="D9329" s="20"/>
    </row>
    <row r="9330" spans="4:4" hidden="1" x14ac:dyDescent="0.25">
      <c r="D9330" s="20"/>
    </row>
    <row r="9331" spans="4:4" hidden="1" x14ac:dyDescent="0.25">
      <c r="D9331" s="20"/>
    </row>
    <row r="9332" spans="4:4" hidden="1" x14ac:dyDescent="0.25">
      <c r="D9332" s="20"/>
    </row>
    <row r="9333" spans="4:4" hidden="1" x14ac:dyDescent="0.25">
      <c r="D9333" s="20"/>
    </row>
    <row r="9334" spans="4:4" hidden="1" x14ac:dyDescent="0.25">
      <c r="D9334" s="20"/>
    </row>
    <row r="9335" spans="4:4" hidden="1" x14ac:dyDescent="0.25">
      <c r="D9335" s="20"/>
    </row>
    <row r="9336" spans="4:4" hidden="1" x14ac:dyDescent="0.25">
      <c r="D9336" s="20"/>
    </row>
    <row r="9337" spans="4:4" hidden="1" x14ac:dyDescent="0.25">
      <c r="D9337" s="20"/>
    </row>
    <row r="9338" spans="4:4" hidden="1" x14ac:dyDescent="0.25">
      <c r="D9338" s="20"/>
    </row>
    <row r="9339" spans="4:4" hidden="1" x14ac:dyDescent="0.25">
      <c r="D9339" s="20"/>
    </row>
    <row r="9340" spans="4:4" hidden="1" x14ac:dyDescent="0.25">
      <c r="D9340" s="20"/>
    </row>
    <row r="9341" spans="4:4" hidden="1" x14ac:dyDescent="0.25">
      <c r="D9341" s="20"/>
    </row>
    <row r="9342" spans="4:4" hidden="1" x14ac:dyDescent="0.25">
      <c r="D9342" s="20"/>
    </row>
    <row r="9343" spans="4:4" hidden="1" x14ac:dyDescent="0.25">
      <c r="D9343" s="20"/>
    </row>
    <row r="9344" spans="4:4" hidden="1" x14ac:dyDescent="0.25">
      <c r="D9344" s="20"/>
    </row>
    <row r="9345" spans="4:4" hidden="1" x14ac:dyDescent="0.25">
      <c r="D9345" s="20"/>
    </row>
    <row r="9346" spans="4:4" hidden="1" x14ac:dyDescent="0.25">
      <c r="D9346" s="20"/>
    </row>
    <row r="9347" spans="4:4" hidden="1" x14ac:dyDescent="0.25">
      <c r="D9347" s="20"/>
    </row>
    <row r="9348" spans="4:4" hidden="1" x14ac:dyDescent="0.25">
      <c r="D9348" s="20"/>
    </row>
    <row r="9349" spans="4:4" hidden="1" x14ac:dyDescent="0.25">
      <c r="D9349" s="20"/>
    </row>
    <row r="9350" spans="4:4" hidden="1" x14ac:dyDescent="0.25">
      <c r="D9350" s="20"/>
    </row>
    <row r="9351" spans="4:4" hidden="1" x14ac:dyDescent="0.25">
      <c r="D9351" s="20"/>
    </row>
    <row r="9352" spans="4:4" hidden="1" x14ac:dyDescent="0.25">
      <c r="D9352" s="20"/>
    </row>
    <row r="9353" spans="4:4" hidden="1" x14ac:dyDescent="0.25">
      <c r="D9353" s="20"/>
    </row>
    <row r="9354" spans="4:4" hidden="1" x14ac:dyDescent="0.25">
      <c r="D9354" s="20"/>
    </row>
    <row r="9355" spans="4:4" hidden="1" x14ac:dyDescent="0.25">
      <c r="D9355" s="20"/>
    </row>
    <row r="9356" spans="4:4" hidden="1" x14ac:dyDescent="0.25">
      <c r="D9356" s="20"/>
    </row>
    <row r="9357" spans="4:4" hidden="1" x14ac:dyDescent="0.25">
      <c r="D9357" s="20"/>
    </row>
    <row r="9358" spans="4:4" hidden="1" x14ac:dyDescent="0.25">
      <c r="D9358" s="20"/>
    </row>
    <row r="9359" spans="4:4" hidden="1" x14ac:dyDescent="0.25">
      <c r="D9359" s="20"/>
    </row>
    <row r="9360" spans="4:4" hidden="1" x14ac:dyDescent="0.25">
      <c r="D9360" s="20"/>
    </row>
    <row r="9361" spans="4:4" hidden="1" x14ac:dyDescent="0.25">
      <c r="D9361" s="20"/>
    </row>
    <row r="9362" spans="4:4" hidden="1" x14ac:dyDescent="0.25">
      <c r="D9362" s="20"/>
    </row>
    <row r="9363" spans="4:4" hidden="1" x14ac:dyDescent="0.25">
      <c r="D9363" s="20"/>
    </row>
    <row r="9364" spans="4:4" hidden="1" x14ac:dyDescent="0.25">
      <c r="D9364" s="20"/>
    </row>
    <row r="9365" spans="4:4" hidden="1" x14ac:dyDescent="0.25">
      <c r="D9365" s="20"/>
    </row>
    <row r="9366" spans="4:4" hidden="1" x14ac:dyDescent="0.25">
      <c r="D9366" s="20"/>
    </row>
    <row r="9367" spans="4:4" hidden="1" x14ac:dyDescent="0.25">
      <c r="D9367" s="20"/>
    </row>
    <row r="9368" spans="4:4" hidden="1" x14ac:dyDescent="0.25">
      <c r="D9368" s="20"/>
    </row>
    <row r="9369" spans="4:4" hidden="1" x14ac:dyDescent="0.25">
      <c r="D9369" s="20"/>
    </row>
    <row r="9370" spans="4:4" hidden="1" x14ac:dyDescent="0.25">
      <c r="D9370" s="20"/>
    </row>
    <row r="9371" spans="4:4" hidden="1" x14ac:dyDescent="0.25">
      <c r="D9371" s="20"/>
    </row>
    <row r="9372" spans="4:4" hidden="1" x14ac:dyDescent="0.25">
      <c r="D9372" s="20"/>
    </row>
    <row r="9373" spans="4:4" hidden="1" x14ac:dyDescent="0.25">
      <c r="D9373" s="20"/>
    </row>
    <row r="9374" spans="4:4" hidden="1" x14ac:dyDescent="0.25">
      <c r="D9374" s="20"/>
    </row>
    <row r="9375" spans="4:4" hidden="1" x14ac:dyDescent="0.25">
      <c r="D9375" s="20"/>
    </row>
    <row r="9376" spans="4:4" hidden="1" x14ac:dyDescent="0.25">
      <c r="D9376" s="20"/>
    </row>
    <row r="9377" spans="4:4" hidden="1" x14ac:dyDescent="0.25">
      <c r="D9377" s="20"/>
    </row>
    <row r="9378" spans="4:4" hidden="1" x14ac:dyDescent="0.25">
      <c r="D9378" s="20"/>
    </row>
    <row r="9379" spans="4:4" hidden="1" x14ac:dyDescent="0.25">
      <c r="D9379" s="20"/>
    </row>
    <row r="9380" spans="4:4" hidden="1" x14ac:dyDescent="0.25">
      <c r="D9380" s="20"/>
    </row>
    <row r="9381" spans="4:4" hidden="1" x14ac:dyDescent="0.25">
      <c r="D9381" s="20"/>
    </row>
    <row r="9382" spans="4:4" hidden="1" x14ac:dyDescent="0.25">
      <c r="D9382" s="20"/>
    </row>
    <row r="9383" spans="4:4" hidden="1" x14ac:dyDescent="0.25">
      <c r="D9383" s="20"/>
    </row>
    <row r="9384" spans="4:4" hidden="1" x14ac:dyDescent="0.25">
      <c r="D9384" s="20"/>
    </row>
    <row r="9385" spans="4:4" hidden="1" x14ac:dyDescent="0.25">
      <c r="D9385" s="20"/>
    </row>
    <row r="9386" spans="4:4" hidden="1" x14ac:dyDescent="0.25">
      <c r="D9386" s="20"/>
    </row>
    <row r="9387" spans="4:4" hidden="1" x14ac:dyDescent="0.25">
      <c r="D9387" s="20"/>
    </row>
    <row r="9388" spans="4:4" hidden="1" x14ac:dyDescent="0.25">
      <c r="D9388" s="20"/>
    </row>
    <row r="9389" spans="4:4" hidden="1" x14ac:dyDescent="0.25">
      <c r="D9389" s="20"/>
    </row>
    <row r="9390" spans="4:4" hidden="1" x14ac:dyDescent="0.25">
      <c r="D9390" s="20"/>
    </row>
    <row r="9391" spans="4:4" hidden="1" x14ac:dyDescent="0.25">
      <c r="D9391" s="20"/>
    </row>
    <row r="9392" spans="4:4" hidden="1" x14ac:dyDescent="0.25">
      <c r="D9392" s="20"/>
    </row>
    <row r="9393" spans="4:4" hidden="1" x14ac:dyDescent="0.25">
      <c r="D9393" s="20"/>
    </row>
    <row r="9394" spans="4:4" hidden="1" x14ac:dyDescent="0.25">
      <c r="D9394" s="20"/>
    </row>
    <row r="9395" spans="4:4" hidden="1" x14ac:dyDescent="0.25">
      <c r="D9395" s="20"/>
    </row>
    <row r="9396" spans="4:4" hidden="1" x14ac:dyDescent="0.25">
      <c r="D9396" s="20"/>
    </row>
    <row r="9397" spans="4:4" hidden="1" x14ac:dyDescent="0.25">
      <c r="D9397" s="20"/>
    </row>
    <row r="9398" spans="4:4" hidden="1" x14ac:dyDescent="0.25">
      <c r="D9398" s="20"/>
    </row>
    <row r="9399" spans="4:4" hidden="1" x14ac:dyDescent="0.25">
      <c r="D9399" s="20"/>
    </row>
    <row r="9400" spans="4:4" hidden="1" x14ac:dyDescent="0.25">
      <c r="D9400" s="20"/>
    </row>
    <row r="9401" spans="4:4" hidden="1" x14ac:dyDescent="0.25">
      <c r="D9401" s="20"/>
    </row>
    <row r="9402" spans="4:4" hidden="1" x14ac:dyDescent="0.25">
      <c r="D9402" s="20"/>
    </row>
    <row r="9403" spans="4:4" hidden="1" x14ac:dyDescent="0.25">
      <c r="D9403" s="20"/>
    </row>
    <row r="9404" spans="4:4" hidden="1" x14ac:dyDescent="0.25">
      <c r="D9404" s="20"/>
    </row>
    <row r="9405" spans="4:4" hidden="1" x14ac:dyDescent="0.25">
      <c r="D9405" s="20"/>
    </row>
    <row r="9406" spans="4:4" hidden="1" x14ac:dyDescent="0.25">
      <c r="D9406" s="20"/>
    </row>
    <row r="9407" spans="4:4" hidden="1" x14ac:dyDescent="0.25">
      <c r="D9407" s="20"/>
    </row>
    <row r="9408" spans="4:4" hidden="1" x14ac:dyDescent="0.25">
      <c r="D9408" s="20"/>
    </row>
    <row r="9409" spans="4:4" hidden="1" x14ac:dyDescent="0.25">
      <c r="D9409" s="20"/>
    </row>
    <row r="9410" spans="4:4" hidden="1" x14ac:dyDescent="0.25">
      <c r="D9410" s="20"/>
    </row>
    <row r="9411" spans="4:4" hidden="1" x14ac:dyDescent="0.25">
      <c r="D9411" s="20"/>
    </row>
    <row r="9412" spans="4:4" hidden="1" x14ac:dyDescent="0.25">
      <c r="D9412" s="20"/>
    </row>
    <row r="9413" spans="4:4" hidden="1" x14ac:dyDescent="0.25">
      <c r="D9413" s="20"/>
    </row>
    <row r="9414" spans="4:4" hidden="1" x14ac:dyDescent="0.25">
      <c r="D9414" s="20"/>
    </row>
    <row r="9415" spans="4:4" hidden="1" x14ac:dyDescent="0.25">
      <c r="D9415" s="20"/>
    </row>
    <row r="9416" spans="4:4" hidden="1" x14ac:dyDescent="0.25">
      <c r="D9416" s="20"/>
    </row>
    <row r="9417" spans="4:4" hidden="1" x14ac:dyDescent="0.25">
      <c r="D9417" s="20"/>
    </row>
    <row r="9418" spans="4:4" hidden="1" x14ac:dyDescent="0.25">
      <c r="D9418" s="20"/>
    </row>
    <row r="9419" spans="4:4" hidden="1" x14ac:dyDescent="0.25">
      <c r="D9419" s="20"/>
    </row>
    <row r="9420" spans="4:4" hidden="1" x14ac:dyDescent="0.25">
      <c r="D9420" s="20"/>
    </row>
    <row r="9421" spans="4:4" hidden="1" x14ac:dyDescent="0.25">
      <c r="D9421" s="20"/>
    </row>
    <row r="9422" spans="4:4" hidden="1" x14ac:dyDescent="0.25">
      <c r="D9422" s="20"/>
    </row>
    <row r="9423" spans="4:4" hidden="1" x14ac:dyDescent="0.25">
      <c r="D9423" s="20"/>
    </row>
    <row r="9424" spans="4:4" hidden="1" x14ac:dyDescent="0.25">
      <c r="D9424" s="20"/>
    </row>
    <row r="9425" spans="4:4" hidden="1" x14ac:dyDescent="0.25">
      <c r="D9425" s="20"/>
    </row>
    <row r="9426" spans="4:4" hidden="1" x14ac:dyDescent="0.25">
      <c r="D9426" s="20"/>
    </row>
    <row r="9427" spans="4:4" hidden="1" x14ac:dyDescent="0.25">
      <c r="D9427" s="20"/>
    </row>
    <row r="9428" spans="4:4" hidden="1" x14ac:dyDescent="0.25">
      <c r="D9428" s="20"/>
    </row>
    <row r="9429" spans="4:4" hidden="1" x14ac:dyDescent="0.25">
      <c r="D9429" s="20"/>
    </row>
    <row r="9430" spans="4:4" hidden="1" x14ac:dyDescent="0.25">
      <c r="D9430" s="20"/>
    </row>
    <row r="9431" spans="4:4" hidden="1" x14ac:dyDescent="0.25">
      <c r="D9431" s="20"/>
    </row>
    <row r="9432" spans="4:4" hidden="1" x14ac:dyDescent="0.25">
      <c r="D9432" s="20"/>
    </row>
    <row r="9433" spans="4:4" hidden="1" x14ac:dyDescent="0.25">
      <c r="D9433" s="20"/>
    </row>
    <row r="9434" spans="4:4" hidden="1" x14ac:dyDescent="0.25">
      <c r="D9434" s="20"/>
    </row>
    <row r="9435" spans="4:4" hidden="1" x14ac:dyDescent="0.25">
      <c r="D9435" s="20"/>
    </row>
    <row r="9436" spans="4:4" hidden="1" x14ac:dyDescent="0.25">
      <c r="D9436" s="20"/>
    </row>
    <row r="9437" spans="4:4" hidden="1" x14ac:dyDescent="0.25">
      <c r="D9437" s="20"/>
    </row>
    <row r="9438" spans="4:4" hidden="1" x14ac:dyDescent="0.25">
      <c r="D9438" s="20"/>
    </row>
    <row r="9439" spans="4:4" hidden="1" x14ac:dyDescent="0.25">
      <c r="D9439" s="20"/>
    </row>
    <row r="9440" spans="4:4" hidden="1" x14ac:dyDescent="0.25">
      <c r="D9440" s="20"/>
    </row>
    <row r="9441" spans="4:4" hidden="1" x14ac:dyDescent="0.25">
      <c r="D9441" s="20"/>
    </row>
    <row r="9442" spans="4:4" hidden="1" x14ac:dyDescent="0.25">
      <c r="D9442" s="20"/>
    </row>
    <row r="9443" spans="4:4" hidden="1" x14ac:dyDescent="0.25">
      <c r="D9443" s="20"/>
    </row>
    <row r="9444" spans="4:4" hidden="1" x14ac:dyDescent="0.25">
      <c r="D9444" s="20"/>
    </row>
    <row r="9445" spans="4:4" hidden="1" x14ac:dyDescent="0.25">
      <c r="D9445" s="20"/>
    </row>
    <row r="9446" spans="4:4" hidden="1" x14ac:dyDescent="0.25">
      <c r="D9446" s="20"/>
    </row>
    <row r="9447" spans="4:4" hidden="1" x14ac:dyDescent="0.25">
      <c r="D9447" s="20"/>
    </row>
    <row r="9448" spans="4:4" hidden="1" x14ac:dyDescent="0.25">
      <c r="D9448" s="20"/>
    </row>
    <row r="9449" spans="4:4" hidden="1" x14ac:dyDescent="0.25">
      <c r="D9449" s="20"/>
    </row>
    <row r="9450" spans="4:4" hidden="1" x14ac:dyDescent="0.25">
      <c r="D9450" s="20"/>
    </row>
    <row r="9451" spans="4:4" hidden="1" x14ac:dyDescent="0.25">
      <c r="D9451" s="20"/>
    </row>
    <row r="9452" spans="4:4" hidden="1" x14ac:dyDescent="0.25">
      <c r="D9452" s="20"/>
    </row>
    <row r="9453" spans="4:4" hidden="1" x14ac:dyDescent="0.25">
      <c r="D9453" s="20"/>
    </row>
    <row r="9454" spans="4:4" hidden="1" x14ac:dyDescent="0.25">
      <c r="D9454" s="20"/>
    </row>
    <row r="9455" spans="4:4" hidden="1" x14ac:dyDescent="0.25">
      <c r="D9455" s="20"/>
    </row>
    <row r="9456" spans="4:4" hidden="1" x14ac:dyDescent="0.25">
      <c r="D9456" s="20"/>
    </row>
    <row r="9457" spans="4:4" hidden="1" x14ac:dyDescent="0.25">
      <c r="D9457" s="20"/>
    </row>
    <row r="9458" spans="4:4" hidden="1" x14ac:dyDescent="0.25">
      <c r="D9458" s="20"/>
    </row>
    <row r="9459" spans="4:4" hidden="1" x14ac:dyDescent="0.25">
      <c r="D9459" s="20"/>
    </row>
    <row r="9460" spans="4:4" hidden="1" x14ac:dyDescent="0.25">
      <c r="D9460" s="20"/>
    </row>
    <row r="9461" spans="4:4" hidden="1" x14ac:dyDescent="0.25">
      <c r="D9461" s="20"/>
    </row>
    <row r="9462" spans="4:4" hidden="1" x14ac:dyDescent="0.25">
      <c r="D9462" s="20"/>
    </row>
    <row r="9463" spans="4:4" hidden="1" x14ac:dyDescent="0.25">
      <c r="D9463" s="20"/>
    </row>
    <row r="9464" spans="4:4" hidden="1" x14ac:dyDescent="0.25">
      <c r="D9464" s="20"/>
    </row>
    <row r="9465" spans="4:4" hidden="1" x14ac:dyDescent="0.25">
      <c r="D9465" s="20"/>
    </row>
    <row r="9466" spans="4:4" hidden="1" x14ac:dyDescent="0.25">
      <c r="D9466" s="20"/>
    </row>
    <row r="9467" spans="4:4" hidden="1" x14ac:dyDescent="0.25">
      <c r="D9467" s="20"/>
    </row>
    <row r="9468" spans="4:4" hidden="1" x14ac:dyDescent="0.25">
      <c r="D9468" s="20"/>
    </row>
    <row r="9469" spans="4:4" hidden="1" x14ac:dyDescent="0.25">
      <c r="D9469" s="20"/>
    </row>
    <row r="9470" spans="4:4" hidden="1" x14ac:dyDescent="0.25">
      <c r="D9470" s="20"/>
    </row>
    <row r="9471" spans="4:4" hidden="1" x14ac:dyDescent="0.25">
      <c r="D9471" s="20"/>
    </row>
    <row r="9472" spans="4:4" hidden="1" x14ac:dyDescent="0.25">
      <c r="D9472" s="20"/>
    </row>
    <row r="9473" spans="4:4" hidden="1" x14ac:dyDescent="0.25">
      <c r="D9473" s="20"/>
    </row>
    <row r="9474" spans="4:4" hidden="1" x14ac:dyDescent="0.25">
      <c r="D9474" s="20"/>
    </row>
    <row r="9475" spans="4:4" hidden="1" x14ac:dyDescent="0.25">
      <c r="D9475" s="20"/>
    </row>
    <row r="9476" spans="4:4" hidden="1" x14ac:dyDescent="0.25">
      <c r="D9476" s="20"/>
    </row>
    <row r="9477" spans="4:4" hidden="1" x14ac:dyDescent="0.25">
      <c r="D9477" s="20"/>
    </row>
    <row r="9478" spans="4:4" hidden="1" x14ac:dyDescent="0.25">
      <c r="D9478" s="20"/>
    </row>
    <row r="9479" spans="4:4" hidden="1" x14ac:dyDescent="0.25">
      <c r="D9479" s="20"/>
    </row>
    <row r="9480" spans="4:4" hidden="1" x14ac:dyDescent="0.25">
      <c r="D9480" s="20"/>
    </row>
    <row r="9481" spans="4:4" hidden="1" x14ac:dyDescent="0.25">
      <c r="D9481" s="20"/>
    </row>
    <row r="9482" spans="4:4" hidden="1" x14ac:dyDescent="0.25">
      <c r="D9482" s="20"/>
    </row>
    <row r="9483" spans="4:4" hidden="1" x14ac:dyDescent="0.25">
      <c r="D9483" s="20"/>
    </row>
    <row r="9484" spans="4:4" hidden="1" x14ac:dyDescent="0.25">
      <c r="D9484" s="20"/>
    </row>
    <row r="9485" spans="4:4" hidden="1" x14ac:dyDescent="0.25">
      <c r="D9485" s="20"/>
    </row>
    <row r="9486" spans="4:4" hidden="1" x14ac:dyDescent="0.25">
      <c r="D9486" s="20"/>
    </row>
    <row r="9487" spans="4:4" hidden="1" x14ac:dyDescent="0.25">
      <c r="D9487" s="20"/>
    </row>
    <row r="9488" spans="4:4" hidden="1" x14ac:dyDescent="0.25">
      <c r="D9488" s="20"/>
    </row>
    <row r="9489" spans="4:4" hidden="1" x14ac:dyDescent="0.25">
      <c r="D9489" s="20"/>
    </row>
    <row r="9490" spans="4:4" hidden="1" x14ac:dyDescent="0.25">
      <c r="D9490" s="20"/>
    </row>
    <row r="9491" spans="4:4" hidden="1" x14ac:dyDescent="0.25">
      <c r="D9491" s="20"/>
    </row>
    <row r="9492" spans="4:4" hidden="1" x14ac:dyDescent="0.25">
      <c r="D9492" s="20"/>
    </row>
    <row r="9493" spans="4:4" hidden="1" x14ac:dyDescent="0.25">
      <c r="D9493" s="20"/>
    </row>
    <row r="9494" spans="4:4" hidden="1" x14ac:dyDescent="0.25">
      <c r="D9494" s="20"/>
    </row>
    <row r="9495" spans="4:4" hidden="1" x14ac:dyDescent="0.25">
      <c r="D9495" s="20"/>
    </row>
    <row r="9496" spans="4:4" hidden="1" x14ac:dyDescent="0.25">
      <c r="D9496" s="20"/>
    </row>
    <row r="9497" spans="4:4" hidden="1" x14ac:dyDescent="0.25">
      <c r="D9497" s="20"/>
    </row>
    <row r="9498" spans="4:4" hidden="1" x14ac:dyDescent="0.25">
      <c r="D9498" s="20"/>
    </row>
    <row r="9499" spans="4:4" hidden="1" x14ac:dyDescent="0.25">
      <c r="D9499" s="20"/>
    </row>
    <row r="9500" spans="4:4" hidden="1" x14ac:dyDescent="0.25">
      <c r="D9500" s="20"/>
    </row>
    <row r="9501" spans="4:4" hidden="1" x14ac:dyDescent="0.25">
      <c r="D9501" s="20"/>
    </row>
    <row r="9502" spans="4:4" hidden="1" x14ac:dyDescent="0.25">
      <c r="D9502" s="20"/>
    </row>
    <row r="9503" spans="4:4" hidden="1" x14ac:dyDescent="0.25">
      <c r="D9503" s="20"/>
    </row>
    <row r="9504" spans="4:4" hidden="1" x14ac:dyDescent="0.25">
      <c r="D9504" s="20"/>
    </row>
    <row r="9505" spans="4:4" hidden="1" x14ac:dyDescent="0.25">
      <c r="D9505" s="20"/>
    </row>
    <row r="9506" spans="4:4" hidden="1" x14ac:dyDescent="0.25">
      <c r="D9506" s="20"/>
    </row>
    <row r="9507" spans="4:4" hidden="1" x14ac:dyDescent="0.25">
      <c r="D9507" s="20"/>
    </row>
    <row r="9508" spans="4:4" hidden="1" x14ac:dyDescent="0.25">
      <c r="D9508" s="20"/>
    </row>
    <row r="9509" spans="4:4" hidden="1" x14ac:dyDescent="0.25">
      <c r="D9509" s="20"/>
    </row>
    <row r="9510" spans="4:4" hidden="1" x14ac:dyDescent="0.25">
      <c r="D9510" s="20"/>
    </row>
    <row r="9511" spans="4:4" hidden="1" x14ac:dyDescent="0.25">
      <c r="D9511" s="20"/>
    </row>
    <row r="9512" spans="4:4" hidden="1" x14ac:dyDescent="0.25">
      <c r="D9512" s="20"/>
    </row>
    <row r="9513" spans="4:4" hidden="1" x14ac:dyDescent="0.25">
      <c r="D9513" s="20"/>
    </row>
    <row r="9514" spans="4:4" hidden="1" x14ac:dyDescent="0.25">
      <c r="D9514" s="20"/>
    </row>
    <row r="9515" spans="4:4" hidden="1" x14ac:dyDescent="0.25">
      <c r="D9515" s="20"/>
    </row>
    <row r="9516" spans="4:4" hidden="1" x14ac:dyDescent="0.25">
      <c r="D9516" s="20"/>
    </row>
    <row r="9517" spans="4:4" hidden="1" x14ac:dyDescent="0.25">
      <c r="D9517" s="20"/>
    </row>
    <row r="9518" spans="4:4" hidden="1" x14ac:dyDescent="0.25">
      <c r="D9518" s="20"/>
    </row>
    <row r="9519" spans="4:4" hidden="1" x14ac:dyDescent="0.25">
      <c r="D9519" s="20"/>
    </row>
    <row r="9520" spans="4:4" hidden="1" x14ac:dyDescent="0.25">
      <c r="D9520" s="20"/>
    </row>
    <row r="9521" spans="4:4" hidden="1" x14ac:dyDescent="0.25">
      <c r="D9521" s="20"/>
    </row>
    <row r="9522" spans="4:4" hidden="1" x14ac:dyDescent="0.25">
      <c r="D9522" s="20"/>
    </row>
    <row r="9523" spans="4:4" hidden="1" x14ac:dyDescent="0.25">
      <c r="D9523" s="20"/>
    </row>
    <row r="9524" spans="4:4" hidden="1" x14ac:dyDescent="0.25">
      <c r="D9524" s="20"/>
    </row>
    <row r="9525" spans="4:4" hidden="1" x14ac:dyDescent="0.25">
      <c r="D9525" s="20"/>
    </row>
    <row r="9526" spans="4:4" hidden="1" x14ac:dyDescent="0.25">
      <c r="D9526" s="20"/>
    </row>
    <row r="9527" spans="4:4" hidden="1" x14ac:dyDescent="0.25">
      <c r="D9527" s="20"/>
    </row>
    <row r="9528" spans="4:4" hidden="1" x14ac:dyDescent="0.25">
      <c r="D9528" s="20"/>
    </row>
    <row r="9529" spans="4:4" hidden="1" x14ac:dyDescent="0.25">
      <c r="D9529" s="20"/>
    </row>
    <row r="9530" spans="4:4" hidden="1" x14ac:dyDescent="0.25">
      <c r="D9530" s="20"/>
    </row>
    <row r="9531" spans="4:4" hidden="1" x14ac:dyDescent="0.25">
      <c r="D9531" s="20"/>
    </row>
    <row r="9532" spans="4:4" hidden="1" x14ac:dyDescent="0.25">
      <c r="D9532" s="20"/>
    </row>
    <row r="9533" spans="4:4" hidden="1" x14ac:dyDescent="0.25">
      <c r="D9533" s="20"/>
    </row>
    <row r="9534" spans="4:4" hidden="1" x14ac:dyDescent="0.25">
      <c r="D9534" s="20"/>
    </row>
    <row r="9535" spans="4:4" hidden="1" x14ac:dyDescent="0.25">
      <c r="D9535" s="20"/>
    </row>
    <row r="9536" spans="4:4" hidden="1" x14ac:dyDescent="0.25">
      <c r="D9536" s="20"/>
    </row>
    <row r="9537" spans="4:4" hidden="1" x14ac:dyDescent="0.25">
      <c r="D9537" s="20"/>
    </row>
    <row r="9538" spans="4:4" hidden="1" x14ac:dyDescent="0.25">
      <c r="D9538" s="20"/>
    </row>
    <row r="9539" spans="4:4" hidden="1" x14ac:dyDescent="0.25">
      <c r="D9539" s="20"/>
    </row>
    <row r="9540" spans="4:4" hidden="1" x14ac:dyDescent="0.25">
      <c r="D9540" s="20"/>
    </row>
    <row r="9541" spans="4:4" hidden="1" x14ac:dyDescent="0.25">
      <c r="D9541" s="20"/>
    </row>
    <row r="9542" spans="4:4" hidden="1" x14ac:dyDescent="0.25">
      <c r="D9542" s="20"/>
    </row>
    <row r="9543" spans="4:4" hidden="1" x14ac:dyDescent="0.25">
      <c r="D9543" s="20"/>
    </row>
    <row r="9544" spans="4:4" hidden="1" x14ac:dyDescent="0.25">
      <c r="D9544" s="20"/>
    </row>
    <row r="9545" spans="4:4" hidden="1" x14ac:dyDescent="0.25">
      <c r="D9545" s="20"/>
    </row>
    <row r="9546" spans="4:4" hidden="1" x14ac:dyDescent="0.25">
      <c r="D9546" s="20"/>
    </row>
    <row r="9547" spans="4:4" hidden="1" x14ac:dyDescent="0.25">
      <c r="D9547" s="20"/>
    </row>
    <row r="9548" spans="4:4" hidden="1" x14ac:dyDescent="0.25">
      <c r="D9548" s="20"/>
    </row>
    <row r="9549" spans="4:4" hidden="1" x14ac:dyDescent="0.25">
      <c r="D9549" s="20"/>
    </row>
    <row r="9550" spans="4:4" hidden="1" x14ac:dyDescent="0.25">
      <c r="D9550" s="20"/>
    </row>
    <row r="9551" spans="4:4" hidden="1" x14ac:dyDescent="0.25">
      <c r="D9551" s="20"/>
    </row>
    <row r="9552" spans="4:4" hidden="1" x14ac:dyDescent="0.25">
      <c r="D9552" s="20"/>
    </row>
    <row r="9553" spans="4:4" hidden="1" x14ac:dyDescent="0.25">
      <c r="D9553" s="20"/>
    </row>
    <row r="9554" spans="4:4" hidden="1" x14ac:dyDescent="0.25">
      <c r="D9554" s="20"/>
    </row>
    <row r="9555" spans="4:4" hidden="1" x14ac:dyDescent="0.25">
      <c r="D9555" s="20"/>
    </row>
    <row r="9556" spans="4:4" hidden="1" x14ac:dyDescent="0.25">
      <c r="D9556" s="20"/>
    </row>
    <row r="9557" spans="4:4" hidden="1" x14ac:dyDescent="0.25">
      <c r="D9557" s="20"/>
    </row>
    <row r="9558" spans="4:4" hidden="1" x14ac:dyDescent="0.25">
      <c r="D9558" s="20"/>
    </row>
    <row r="9559" spans="4:4" hidden="1" x14ac:dyDescent="0.25">
      <c r="D9559" s="20"/>
    </row>
    <row r="9560" spans="4:4" hidden="1" x14ac:dyDescent="0.25">
      <c r="D9560" s="20"/>
    </row>
    <row r="9561" spans="4:4" hidden="1" x14ac:dyDescent="0.25">
      <c r="D9561" s="20"/>
    </row>
    <row r="9562" spans="4:4" hidden="1" x14ac:dyDescent="0.25">
      <c r="D9562" s="20"/>
    </row>
    <row r="9563" spans="4:4" hidden="1" x14ac:dyDescent="0.25">
      <c r="D9563" s="20"/>
    </row>
    <row r="9564" spans="4:4" hidden="1" x14ac:dyDescent="0.25">
      <c r="D9564" s="20"/>
    </row>
    <row r="9565" spans="4:4" hidden="1" x14ac:dyDescent="0.25">
      <c r="D9565" s="20"/>
    </row>
    <row r="9566" spans="4:4" hidden="1" x14ac:dyDescent="0.25">
      <c r="D9566" s="20"/>
    </row>
    <row r="9567" spans="4:4" hidden="1" x14ac:dyDescent="0.25">
      <c r="D9567" s="20"/>
    </row>
    <row r="9568" spans="4:4" hidden="1" x14ac:dyDescent="0.25">
      <c r="D9568" s="20"/>
    </row>
    <row r="9569" spans="4:4" hidden="1" x14ac:dyDescent="0.25">
      <c r="D9569" s="20"/>
    </row>
    <row r="9570" spans="4:4" hidden="1" x14ac:dyDescent="0.25">
      <c r="D9570" s="20"/>
    </row>
    <row r="9571" spans="4:4" hidden="1" x14ac:dyDescent="0.25">
      <c r="D9571" s="20"/>
    </row>
    <row r="9572" spans="4:4" hidden="1" x14ac:dyDescent="0.25">
      <c r="D9572" s="20"/>
    </row>
    <row r="9573" spans="4:4" hidden="1" x14ac:dyDescent="0.25">
      <c r="D9573" s="20"/>
    </row>
    <row r="9574" spans="4:4" hidden="1" x14ac:dyDescent="0.25">
      <c r="D9574" s="20"/>
    </row>
    <row r="9575" spans="4:4" hidden="1" x14ac:dyDescent="0.25">
      <c r="D9575" s="20"/>
    </row>
    <row r="9576" spans="4:4" hidden="1" x14ac:dyDescent="0.25">
      <c r="D9576" s="20"/>
    </row>
    <row r="9577" spans="4:4" hidden="1" x14ac:dyDescent="0.25">
      <c r="D9577" s="20"/>
    </row>
    <row r="9578" spans="4:4" hidden="1" x14ac:dyDescent="0.25">
      <c r="D9578" s="20"/>
    </row>
    <row r="9579" spans="4:4" hidden="1" x14ac:dyDescent="0.25">
      <c r="D9579" s="20"/>
    </row>
    <row r="9580" spans="4:4" hidden="1" x14ac:dyDescent="0.25">
      <c r="D9580" s="20"/>
    </row>
    <row r="9581" spans="4:4" hidden="1" x14ac:dyDescent="0.25">
      <c r="D9581" s="20"/>
    </row>
    <row r="9582" spans="4:4" hidden="1" x14ac:dyDescent="0.25">
      <c r="D9582" s="20"/>
    </row>
    <row r="9583" spans="4:4" hidden="1" x14ac:dyDescent="0.25">
      <c r="D9583" s="20"/>
    </row>
    <row r="9584" spans="4:4" hidden="1" x14ac:dyDescent="0.25">
      <c r="D9584" s="20"/>
    </row>
    <row r="9585" spans="4:4" hidden="1" x14ac:dyDescent="0.25">
      <c r="D9585" s="20"/>
    </row>
    <row r="9586" spans="4:4" hidden="1" x14ac:dyDescent="0.25">
      <c r="D9586" s="20"/>
    </row>
    <row r="9587" spans="4:4" hidden="1" x14ac:dyDescent="0.25">
      <c r="D9587" s="20"/>
    </row>
    <row r="9588" spans="4:4" hidden="1" x14ac:dyDescent="0.25">
      <c r="D9588" s="20"/>
    </row>
    <row r="9589" spans="4:4" hidden="1" x14ac:dyDescent="0.25">
      <c r="D9589" s="20"/>
    </row>
    <row r="9590" spans="4:4" hidden="1" x14ac:dyDescent="0.25">
      <c r="D9590" s="20"/>
    </row>
    <row r="9591" spans="4:4" hidden="1" x14ac:dyDescent="0.25">
      <c r="D9591" s="20"/>
    </row>
    <row r="9592" spans="4:4" hidden="1" x14ac:dyDescent="0.25">
      <c r="D9592" s="20"/>
    </row>
    <row r="9593" spans="4:4" hidden="1" x14ac:dyDescent="0.25">
      <c r="D9593" s="20"/>
    </row>
    <row r="9594" spans="4:4" hidden="1" x14ac:dyDescent="0.25">
      <c r="D9594" s="20"/>
    </row>
    <row r="9595" spans="4:4" hidden="1" x14ac:dyDescent="0.25">
      <c r="D9595" s="20"/>
    </row>
    <row r="9596" spans="4:4" hidden="1" x14ac:dyDescent="0.25">
      <c r="D9596" s="20"/>
    </row>
    <row r="9597" spans="4:4" hidden="1" x14ac:dyDescent="0.25">
      <c r="D9597" s="20"/>
    </row>
    <row r="9598" spans="4:4" hidden="1" x14ac:dyDescent="0.25">
      <c r="D9598" s="20"/>
    </row>
    <row r="9599" spans="4:4" hidden="1" x14ac:dyDescent="0.25">
      <c r="D9599" s="20"/>
    </row>
    <row r="9600" spans="4:4" hidden="1" x14ac:dyDescent="0.25">
      <c r="D9600" s="20"/>
    </row>
    <row r="9601" spans="4:4" hidden="1" x14ac:dyDescent="0.25">
      <c r="D9601" s="20"/>
    </row>
    <row r="9602" spans="4:4" hidden="1" x14ac:dyDescent="0.25">
      <c r="D9602" s="20"/>
    </row>
    <row r="9603" spans="4:4" hidden="1" x14ac:dyDescent="0.25">
      <c r="D9603" s="20"/>
    </row>
    <row r="9604" spans="4:4" hidden="1" x14ac:dyDescent="0.25">
      <c r="D9604" s="20"/>
    </row>
    <row r="9605" spans="4:4" hidden="1" x14ac:dyDescent="0.25">
      <c r="D9605" s="20"/>
    </row>
    <row r="9606" spans="4:4" hidden="1" x14ac:dyDescent="0.25">
      <c r="D9606" s="20"/>
    </row>
    <row r="9607" spans="4:4" hidden="1" x14ac:dyDescent="0.25">
      <c r="D9607" s="20"/>
    </row>
    <row r="9608" spans="4:4" hidden="1" x14ac:dyDescent="0.25">
      <c r="D9608" s="20"/>
    </row>
    <row r="9609" spans="4:4" hidden="1" x14ac:dyDescent="0.25">
      <c r="D9609" s="20"/>
    </row>
    <row r="9610" spans="4:4" hidden="1" x14ac:dyDescent="0.25">
      <c r="D9610" s="20"/>
    </row>
    <row r="9611" spans="4:4" hidden="1" x14ac:dyDescent="0.25">
      <c r="D9611" s="20"/>
    </row>
    <row r="9612" spans="4:4" hidden="1" x14ac:dyDescent="0.25">
      <c r="D9612" s="20"/>
    </row>
    <row r="9613" spans="4:4" hidden="1" x14ac:dyDescent="0.25">
      <c r="D9613" s="20"/>
    </row>
    <row r="9614" spans="4:4" hidden="1" x14ac:dyDescent="0.25">
      <c r="D9614" s="20"/>
    </row>
    <row r="9615" spans="4:4" hidden="1" x14ac:dyDescent="0.25">
      <c r="D9615" s="20"/>
    </row>
    <row r="9616" spans="4:4" hidden="1" x14ac:dyDescent="0.25">
      <c r="D9616" s="20"/>
    </row>
    <row r="9617" spans="4:4" hidden="1" x14ac:dyDescent="0.25">
      <c r="D9617" s="20"/>
    </row>
    <row r="9618" spans="4:4" hidden="1" x14ac:dyDescent="0.25">
      <c r="D9618" s="20"/>
    </row>
    <row r="9619" spans="4:4" hidden="1" x14ac:dyDescent="0.25">
      <c r="D9619" s="20"/>
    </row>
    <row r="9620" spans="4:4" hidden="1" x14ac:dyDescent="0.25">
      <c r="D9620" s="20"/>
    </row>
    <row r="9621" spans="4:4" hidden="1" x14ac:dyDescent="0.25">
      <c r="D9621" s="20"/>
    </row>
    <row r="9622" spans="4:4" hidden="1" x14ac:dyDescent="0.25">
      <c r="D9622" s="20"/>
    </row>
    <row r="9623" spans="4:4" hidden="1" x14ac:dyDescent="0.25">
      <c r="D9623" s="20"/>
    </row>
    <row r="9624" spans="4:4" hidden="1" x14ac:dyDescent="0.25">
      <c r="D9624" s="20"/>
    </row>
    <row r="9625" spans="4:4" hidden="1" x14ac:dyDescent="0.25">
      <c r="D9625" s="20"/>
    </row>
    <row r="9626" spans="4:4" hidden="1" x14ac:dyDescent="0.25">
      <c r="D9626" s="20"/>
    </row>
    <row r="9627" spans="4:4" hidden="1" x14ac:dyDescent="0.25">
      <c r="D9627" s="20"/>
    </row>
    <row r="9628" spans="4:4" hidden="1" x14ac:dyDescent="0.25">
      <c r="D9628" s="20"/>
    </row>
    <row r="9629" spans="4:4" hidden="1" x14ac:dyDescent="0.25">
      <c r="D9629" s="20"/>
    </row>
    <row r="9630" spans="4:4" hidden="1" x14ac:dyDescent="0.25">
      <c r="D9630" s="20"/>
    </row>
    <row r="9631" spans="4:4" hidden="1" x14ac:dyDescent="0.25">
      <c r="D9631" s="20"/>
    </row>
    <row r="9632" spans="4:4" hidden="1" x14ac:dyDescent="0.25">
      <c r="D9632" s="20"/>
    </row>
    <row r="9633" spans="4:4" hidden="1" x14ac:dyDescent="0.25">
      <c r="D9633" s="20"/>
    </row>
    <row r="9634" spans="4:4" hidden="1" x14ac:dyDescent="0.25">
      <c r="D9634" s="20"/>
    </row>
    <row r="9635" spans="4:4" hidden="1" x14ac:dyDescent="0.25">
      <c r="D9635" s="20"/>
    </row>
    <row r="9636" spans="4:4" hidden="1" x14ac:dyDescent="0.25">
      <c r="D9636" s="20"/>
    </row>
    <row r="9637" spans="4:4" hidden="1" x14ac:dyDescent="0.25">
      <c r="D9637" s="20"/>
    </row>
    <row r="9638" spans="4:4" hidden="1" x14ac:dyDescent="0.25">
      <c r="D9638" s="20"/>
    </row>
    <row r="9639" spans="4:4" hidden="1" x14ac:dyDescent="0.25">
      <c r="D9639" s="20"/>
    </row>
    <row r="9640" spans="4:4" hidden="1" x14ac:dyDescent="0.25">
      <c r="D9640" s="20"/>
    </row>
    <row r="9641" spans="4:4" hidden="1" x14ac:dyDescent="0.25">
      <c r="D9641" s="20"/>
    </row>
    <row r="9642" spans="4:4" hidden="1" x14ac:dyDescent="0.25">
      <c r="D9642" s="20"/>
    </row>
    <row r="9643" spans="4:4" hidden="1" x14ac:dyDescent="0.25">
      <c r="D9643" s="20"/>
    </row>
    <row r="9644" spans="4:4" hidden="1" x14ac:dyDescent="0.25">
      <c r="D9644" s="20"/>
    </row>
    <row r="9645" spans="4:4" hidden="1" x14ac:dyDescent="0.25">
      <c r="D9645" s="20"/>
    </row>
    <row r="9646" spans="4:4" hidden="1" x14ac:dyDescent="0.25">
      <c r="D9646" s="20"/>
    </row>
    <row r="9647" spans="4:4" hidden="1" x14ac:dyDescent="0.25">
      <c r="D9647" s="20"/>
    </row>
    <row r="9648" spans="4:4" hidden="1" x14ac:dyDescent="0.25">
      <c r="D9648" s="20"/>
    </row>
    <row r="9649" spans="4:4" hidden="1" x14ac:dyDescent="0.25">
      <c r="D9649" s="20"/>
    </row>
    <row r="9650" spans="4:4" hidden="1" x14ac:dyDescent="0.25">
      <c r="D9650" s="20"/>
    </row>
    <row r="9651" spans="4:4" hidden="1" x14ac:dyDescent="0.25">
      <c r="D9651" s="20"/>
    </row>
    <row r="9652" spans="4:4" hidden="1" x14ac:dyDescent="0.25">
      <c r="D9652" s="20"/>
    </row>
    <row r="9653" spans="4:4" hidden="1" x14ac:dyDescent="0.25">
      <c r="D9653" s="20"/>
    </row>
    <row r="9654" spans="4:4" hidden="1" x14ac:dyDescent="0.25">
      <c r="D9654" s="20"/>
    </row>
    <row r="9655" spans="4:4" hidden="1" x14ac:dyDescent="0.25">
      <c r="D9655" s="20"/>
    </row>
    <row r="9656" spans="4:4" hidden="1" x14ac:dyDescent="0.25">
      <c r="D9656" s="20"/>
    </row>
    <row r="9657" spans="4:4" hidden="1" x14ac:dyDescent="0.25">
      <c r="D9657" s="20"/>
    </row>
    <row r="9658" spans="4:4" hidden="1" x14ac:dyDescent="0.25">
      <c r="D9658" s="20"/>
    </row>
    <row r="9659" spans="4:4" hidden="1" x14ac:dyDescent="0.25">
      <c r="D9659" s="20"/>
    </row>
    <row r="9660" spans="4:4" hidden="1" x14ac:dyDescent="0.25">
      <c r="D9660" s="20"/>
    </row>
    <row r="9661" spans="4:4" hidden="1" x14ac:dyDescent="0.25">
      <c r="D9661" s="20"/>
    </row>
    <row r="9662" spans="4:4" hidden="1" x14ac:dyDescent="0.25">
      <c r="D9662" s="20"/>
    </row>
    <row r="9663" spans="4:4" hidden="1" x14ac:dyDescent="0.25">
      <c r="D9663" s="20"/>
    </row>
    <row r="9664" spans="4:4" hidden="1" x14ac:dyDescent="0.25">
      <c r="D9664" s="20"/>
    </row>
    <row r="9665" spans="4:4" hidden="1" x14ac:dyDescent="0.25">
      <c r="D9665" s="20"/>
    </row>
    <row r="9666" spans="4:4" hidden="1" x14ac:dyDescent="0.25">
      <c r="D9666" s="20"/>
    </row>
    <row r="9667" spans="4:4" hidden="1" x14ac:dyDescent="0.25">
      <c r="D9667" s="20"/>
    </row>
    <row r="9668" spans="4:4" hidden="1" x14ac:dyDescent="0.25">
      <c r="D9668" s="20"/>
    </row>
    <row r="9669" spans="4:4" hidden="1" x14ac:dyDescent="0.25">
      <c r="D9669" s="20"/>
    </row>
    <row r="9670" spans="4:4" hidden="1" x14ac:dyDescent="0.25">
      <c r="D9670" s="20"/>
    </row>
    <row r="9671" spans="4:4" hidden="1" x14ac:dyDescent="0.25">
      <c r="D9671" s="20"/>
    </row>
    <row r="9672" spans="4:4" hidden="1" x14ac:dyDescent="0.25">
      <c r="D9672" s="20"/>
    </row>
    <row r="9673" spans="4:4" hidden="1" x14ac:dyDescent="0.25">
      <c r="D9673" s="20"/>
    </row>
    <row r="9674" spans="4:4" hidden="1" x14ac:dyDescent="0.25">
      <c r="D9674" s="20"/>
    </row>
    <row r="9675" spans="4:4" hidden="1" x14ac:dyDescent="0.25">
      <c r="D9675" s="20"/>
    </row>
    <row r="9676" spans="4:4" hidden="1" x14ac:dyDescent="0.25">
      <c r="D9676" s="20"/>
    </row>
    <row r="9677" spans="4:4" hidden="1" x14ac:dyDescent="0.25">
      <c r="D9677" s="20"/>
    </row>
    <row r="9678" spans="4:4" hidden="1" x14ac:dyDescent="0.25">
      <c r="D9678" s="20"/>
    </row>
    <row r="9679" spans="4:4" hidden="1" x14ac:dyDescent="0.25">
      <c r="D9679" s="20"/>
    </row>
    <row r="9680" spans="4:4" hidden="1" x14ac:dyDescent="0.25">
      <c r="D9680" s="20"/>
    </row>
    <row r="9681" spans="4:4" hidden="1" x14ac:dyDescent="0.25">
      <c r="D9681" s="20"/>
    </row>
    <row r="9682" spans="4:4" hidden="1" x14ac:dyDescent="0.25">
      <c r="D9682" s="20"/>
    </row>
    <row r="9683" spans="4:4" hidden="1" x14ac:dyDescent="0.25">
      <c r="D9683" s="20"/>
    </row>
    <row r="9684" spans="4:4" hidden="1" x14ac:dyDescent="0.25">
      <c r="D9684" s="20"/>
    </row>
    <row r="9685" spans="4:4" hidden="1" x14ac:dyDescent="0.25">
      <c r="D9685" s="20"/>
    </row>
    <row r="9686" spans="4:4" hidden="1" x14ac:dyDescent="0.25">
      <c r="D9686" s="20"/>
    </row>
    <row r="9687" spans="4:4" hidden="1" x14ac:dyDescent="0.25">
      <c r="D9687" s="20"/>
    </row>
    <row r="9688" spans="4:4" hidden="1" x14ac:dyDescent="0.25">
      <c r="D9688" s="20"/>
    </row>
    <row r="9689" spans="4:4" hidden="1" x14ac:dyDescent="0.25">
      <c r="D9689" s="20"/>
    </row>
    <row r="9690" spans="4:4" hidden="1" x14ac:dyDescent="0.25">
      <c r="D9690" s="20"/>
    </row>
    <row r="9691" spans="4:4" hidden="1" x14ac:dyDescent="0.25">
      <c r="D9691" s="20"/>
    </row>
    <row r="9692" spans="4:4" hidden="1" x14ac:dyDescent="0.25">
      <c r="D9692" s="20"/>
    </row>
    <row r="9693" spans="4:4" hidden="1" x14ac:dyDescent="0.25">
      <c r="D9693" s="20"/>
    </row>
    <row r="9694" spans="4:4" hidden="1" x14ac:dyDescent="0.25">
      <c r="D9694" s="20"/>
    </row>
    <row r="9695" spans="4:4" hidden="1" x14ac:dyDescent="0.25">
      <c r="D9695" s="20"/>
    </row>
    <row r="9696" spans="4:4" hidden="1" x14ac:dyDescent="0.25">
      <c r="D9696" s="20"/>
    </row>
    <row r="9697" spans="4:4" hidden="1" x14ac:dyDescent="0.25">
      <c r="D9697" s="20"/>
    </row>
    <row r="9698" spans="4:4" hidden="1" x14ac:dyDescent="0.25">
      <c r="D9698" s="20"/>
    </row>
    <row r="9699" spans="4:4" hidden="1" x14ac:dyDescent="0.25">
      <c r="D9699" s="20"/>
    </row>
    <row r="9700" spans="4:4" hidden="1" x14ac:dyDescent="0.25">
      <c r="D9700" s="20"/>
    </row>
    <row r="9701" spans="4:4" hidden="1" x14ac:dyDescent="0.25">
      <c r="D9701" s="20"/>
    </row>
    <row r="9702" spans="4:4" hidden="1" x14ac:dyDescent="0.25">
      <c r="D9702" s="20"/>
    </row>
    <row r="9703" spans="4:4" hidden="1" x14ac:dyDescent="0.25">
      <c r="D9703" s="20"/>
    </row>
    <row r="9704" spans="4:4" hidden="1" x14ac:dyDescent="0.25">
      <c r="D9704" s="20"/>
    </row>
    <row r="9705" spans="4:4" hidden="1" x14ac:dyDescent="0.25">
      <c r="D9705" s="20"/>
    </row>
    <row r="9706" spans="4:4" hidden="1" x14ac:dyDescent="0.25">
      <c r="D9706" s="20"/>
    </row>
    <row r="9707" spans="4:4" hidden="1" x14ac:dyDescent="0.25">
      <c r="D9707" s="20"/>
    </row>
    <row r="9708" spans="4:4" hidden="1" x14ac:dyDescent="0.25">
      <c r="D9708" s="20"/>
    </row>
    <row r="9709" spans="4:4" hidden="1" x14ac:dyDescent="0.25">
      <c r="D9709" s="20"/>
    </row>
    <row r="9710" spans="4:4" hidden="1" x14ac:dyDescent="0.25">
      <c r="D9710" s="20"/>
    </row>
    <row r="9711" spans="4:4" hidden="1" x14ac:dyDescent="0.25">
      <c r="D9711" s="20"/>
    </row>
    <row r="9712" spans="4:4" hidden="1" x14ac:dyDescent="0.25">
      <c r="D9712" s="20"/>
    </row>
    <row r="9713" spans="4:4" hidden="1" x14ac:dyDescent="0.25">
      <c r="D9713" s="20"/>
    </row>
    <row r="9714" spans="4:4" hidden="1" x14ac:dyDescent="0.25">
      <c r="D9714" s="20"/>
    </row>
    <row r="9715" spans="4:4" hidden="1" x14ac:dyDescent="0.25">
      <c r="D9715" s="20"/>
    </row>
    <row r="9716" spans="4:4" hidden="1" x14ac:dyDescent="0.25">
      <c r="D9716" s="20"/>
    </row>
    <row r="9717" spans="4:4" hidden="1" x14ac:dyDescent="0.25">
      <c r="D9717" s="20"/>
    </row>
    <row r="9718" spans="4:4" hidden="1" x14ac:dyDescent="0.25">
      <c r="D9718" s="20"/>
    </row>
    <row r="9719" spans="4:4" hidden="1" x14ac:dyDescent="0.25">
      <c r="D9719" s="20"/>
    </row>
    <row r="9720" spans="4:4" hidden="1" x14ac:dyDescent="0.25">
      <c r="D9720" s="20"/>
    </row>
    <row r="9721" spans="4:4" hidden="1" x14ac:dyDescent="0.25">
      <c r="D9721" s="20"/>
    </row>
    <row r="9722" spans="4:4" hidden="1" x14ac:dyDescent="0.25">
      <c r="D9722" s="20"/>
    </row>
    <row r="9723" spans="4:4" hidden="1" x14ac:dyDescent="0.25">
      <c r="D9723" s="20"/>
    </row>
    <row r="9724" spans="4:4" hidden="1" x14ac:dyDescent="0.25">
      <c r="D9724" s="20"/>
    </row>
    <row r="9725" spans="4:4" hidden="1" x14ac:dyDescent="0.25">
      <c r="D9725" s="20"/>
    </row>
    <row r="9726" spans="4:4" hidden="1" x14ac:dyDescent="0.25">
      <c r="D9726" s="20"/>
    </row>
    <row r="9727" spans="4:4" hidden="1" x14ac:dyDescent="0.25">
      <c r="D9727" s="20"/>
    </row>
    <row r="9728" spans="4:4" hidden="1" x14ac:dyDescent="0.25">
      <c r="D9728" s="20"/>
    </row>
    <row r="9729" spans="4:4" hidden="1" x14ac:dyDescent="0.25">
      <c r="D9729" s="20"/>
    </row>
    <row r="9730" spans="4:4" hidden="1" x14ac:dyDescent="0.25">
      <c r="D9730" s="20"/>
    </row>
    <row r="9731" spans="4:4" hidden="1" x14ac:dyDescent="0.25">
      <c r="D9731" s="20"/>
    </row>
    <row r="9732" spans="4:4" hidden="1" x14ac:dyDescent="0.25">
      <c r="D9732" s="20"/>
    </row>
    <row r="9733" spans="4:4" hidden="1" x14ac:dyDescent="0.25">
      <c r="D9733" s="20"/>
    </row>
    <row r="9734" spans="4:4" hidden="1" x14ac:dyDescent="0.25">
      <c r="D9734" s="20"/>
    </row>
    <row r="9735" spans="4:4" hidden="1" x14ac:dyDescent="0.25">
      <c r="D9735" s="20"/>
    </row>
    <row r="9736" spans="4:4" hidden="1" x14ac:dyDescent="0.25">
      <c r="D9736" s="20"/>
    </row>
    <row r="9737" spans="4:4" hidden="1" x14ac:dyDescent="0.25">
      <c r="D9737" s="20"/>
    </row>
    <row r="9738" spans="4:4" hidden="1" x14ac:dyDescent="0.25">
      <c r="D9738" s="20"/>
    </row>
    <row r="9739" spans="4:4" hidden="1" x14ac:dyDescent="0.25">
      <c r="D9739" s="20"/>
    </row>
    <row r="9740" spans="4:4" hidden="1" x14ac:dyDescent="0.25">
      <c r="D9740" s="20"/>
    </row>
    <row r="9741" spans="4:4" hidden="1" x14ac:dyDescent="0.25">
      <c r="D9741" s="20"/>
    </row>
    <row r="9742" spans="4:4" hidden="1" x14ac:dyDescent="0.25">
      <c r="D9742" s="20"/>
    </row>
    <row r="9743" spans="4:4" hidden="1" x14ac:dyDescent="0.25">
      <c r="D9743" s="20"/>
    </row>
    <row r="9744" spans="4:4" hidden="1" x14ac:dyDescent="0.25">
      <c r="D9744" s="20"/>
    </row>
    <row r="9745" spans="4:4" hidden="1" x14ac:dyDescent="0.25">
      <c r="D9745" s="20"/>
    </row>
    <row r="9746" spans="4:4" hidden="1" x14ac:dyDescent="0.25">
      <c r="D9746" s="20"/>
    </row>
    <row r="9747" spans="4:4" hidden="1" x14ac:dyDescent="0.25">
      <c r="D9747" s="20"/>
    </row>
    <row r="9748" spans="4:4" hidden="1" x14ac:dyDescent="0.25">
      <c r="D9748" s="20"/>
    </row>
    <row r="9749" spans="4:4" hidden="1" x14ac:dyDescent="0.25">
      <c r="D9749" s="20"/>
    </row>
    <row r="9750" spans="4:4" hidden="1" x14ac:dyDescent="0.25">
      <c r="D9750" s="20"/>
    </row>
    <row r="9751" spans="4:4" hidden="1" x14ac:dyDescent="0.25">
      <c r="D9751" s="20"/>
    </row>
    <row r="9752" spans="4:4" hidden="1" x14ac:dyDescent="0.25">
      <c r="D9752" s="20"/>
    </row>
    <row r="9753" spans="4:4" hidden="1" x14ac:dyDescent="0.25">
      <c r="D9753" s="20"/>
    </row>
    <row r="9754" spans="4:4" hidden="1" x14ac:dyDescent="0.25">
      <c r="D9754" s="20"/>
    </row>
    <row r="9755" spans="4:4" hidden="1" x14ac:dyDescent="0.25">
      <c r="D9755" s="20"/>
    </row>
    <row r="9756" spans="4:4" hidden="1" x14ac:dyDescent="0.25">
      <c r="D9756" s="20"/>
    </row>
    <row r="9757" spans="4:4" hidden="1" x14ac:dyDescent="0.25">
      <c r="D9757" s="20"/>
    </row>
    <row r="9758" spans="4:4" hidden="1" x14ac:dyDescent="0.25">
      <c r="D9758" s="20"/>
    </row>
    <row r="9759" spans="4:4" hidden="1" x14ac:dyDescent="0.25">
      <c r="D9759" s="20"/>
    </row>
    <row r="9760" spans="4:4" hidden="1" x14ac:dyDescent="0.25">
      <c r="D9760" s="20"/>
    </row>
    <row r="9761" spans="4:4" hidden="1" x14ac:dyDescent="0.25">
      <c r="D9761" s="20"/>
    </row>
    <row r="9762" spans="4:4" hidden="1" x14ac:dyDescent="0.25">
      <c r="D9762" s="20"/>
    </row>
    <row r="9763" spans="4:4" hidden="1" x14ac:dyDescent="0.25">
      <c r="D9763" s="20"/>
    </row>
    <row r="9764" spans="4:4" hidden="1" x14ac:dyDescent="0.25">
      <c r="D9764" s="20"/>
    </row>
    <row r="9765" spans="4:4" hidden="1" x14ac:dyDescent="0.25">
      <c r="D9765" s="20"/>
    </row>
    <row r="9766" spans="4:4" hidden="1" x14ac:dyDescent="0.25">
      <c r="D9766" s="20"/>
    </row>
    <row r="9767" spans="4:4" hidden="1" x14ac:dyDescent="0.25">
      <c r="D9767" s="20"/>
    </row>
    <row r="9768" spans="4:4" hidden="1" x14ac:dyDescent="0.25">
      <c r="D9768" s="20"/>
    </row>
    <row r="9769" spans="4:4" hidden="1" x14ac:dyDescent="0.25">
      <c r="D9769" s="20"/>
    </row>
    <row r="9770" spans="4:4" hidden="1" x14ac:dyDescent="0.25">
      <c r="D9770" s="20"/>
    </row>
    <row r="9771" spans="4:4" hidden="1" x14ac:dyDescent="0.25">
      <c r="D9771" s="20"/>
    </row>
    <row r="9772" spans="4:4" hidden="1" x14ac:dyDescent="0.25">
      <c r="D9772" s="20"/>
    </row>
    <row r="9773" spans="4:4" hidden="1" x14ac:dyDescent="0.25">
      <c r="D9773" s="20"/>
    </row>
    <row r="9774" spans="4:4" hidden="1" x14ac:dyDescent="0.25">
      <c r="D9774" s="20"/>
    </row>
    <row r="9775" spans="4:4" hidden="1" x14ac:dyDescent="0.25">
      <c r="D9775" s="20"/>
    </row>
    <row r="9776" spans="4:4" hidden="1" x14ac:dyDescent="0.25">
      <c r="D9776" s="20"/>
    </row>
    <row r="9777" spans="4:4" hidden="1" x14ac:dyDescent="0.25">
      <c r="D9777" s="20"/>
    </row>
    <row r="9778" spans="4:4" hidden="1" x14ac:dyDescent="0.25">
      <c r="D9778" s="20"/>
    </row>
    <row r="9779" spans="4:4" hidden="1" x14ac:dyDescent="0.25">
      <c r="D9779" s="20"/>
    </row>
    <row r="9780" spans="4:4" hidden="1" x14ac:dyDescent="0.25">
      <c r="D9780" s="20"/>
    </row>
    <row r="9781" spans="4:4" hidden="1" x14ac:dyDescent="0.25">
      <c r="D9781" s="20"/>
    </row>
    <row r="9782" spans="4:4" hidden="1" x14ac:dyDescent="0.25">
      <c r="D9782" s="20"/>
    </row>
    <row r="9783" spans="4:4" hidden="1" x14ac:dyDescent="0.25">
      <c r="D9783" s="20"/>
    </row>
    <row r="9784" spans="4:4" hidden="1" x14ac:dyDescent="0.25">
      <c r="D9784" s="20"/>
    </row>
    <row r="9785" spans="4:4" hidden="1" x14ac:dyDescent="0.25">
      <c r="D9785" s="20"/>
    </row>
    <row r="9786" spans="4:4" hidden="1" x14ac:dyDescent="0.25">
      <c r="D9786" s="20"/>
    </row>
    <row r="9787" spans="4:4" hidden="1" x14ac:dyDescent="0.25">
      <c r="D9787" s="20"/>
    </row>
    <row r="9788" spans="4:4" hidden="1" x14ac:dyDescent="0.25">
      <c r="D9788" s="20"/>
    </row>
    <row r="9789" spans="4:4" hidden="1" x14ac:dyDescent="0.25">
      <c r="D9789" s="20"/>
    </row>
    <row r="9790" spans="4:4" hidden="1" x14ac:dyDescent="0.25">
      <c r="D9790" s="20"/>
    </row>
    <row r="9791" spans="4:4" hidden="1" x14ac:dyDescent="0.25">
      <c r="D9791" s="20"/>
    </row>
    <row r="9792" spans="4:4" hidden="1" x14ac:dyDescent="0.25">
      <c r="D9792" s="20"/>
    </row>
    <row r="9793" spans="4:4" hidden="1" x14ac:dyDescent="0.25">
      <c r="D9793" s="20"/>
    </row>
    <row r="9794" spans="4:4" hidden="1" x14ac:dyDescent="0.25">
      <c r="D9794" s="20"/>
    </row>
    <row r="9795" spans="4:4" hidden="1" x14ac:dyDescent="0.25">
      <c r="D9795" s="20"/>
    </row>
    <row r="9796" spans="4:4" hidden="1" x14ac:dyDescent="0.25">
      <c r="D9796" s="20"/>
    </row>
    <row r="9797" spans="4:4" hidden="1" x14ac:dyDescent="0.25">
      <c r="D9797" s="20"/>
    </row>
    <row r="9798" spans="4:4" hidden="1" x14ac:dyDescent="0.25">
      <c r="D9798" s="20"/>
    </row>
    <row r="9799" spans="4:4" hidden="1" x14ac:dyDescent="0.25">
      <c r="D9799" s="20"/>
    </row>
    <row r="9800" spans="4:4" hidden="1" x14ac:dyDescent="0.25">
      <c r="D9800" s="20"/>
    </row>
    <row r="9801" spans="4:4" hidden="1" x14ac:dyDescent="0.25">
      <c r="D9801" s="20"/>
    </row>
    <row r="9802" spans="4:4" hidden="1" x14ac:dyDescent="0.25">
      <c r="D9802" s="20"/>
    </row>
    <row r="9803" spans="4:4" hidden="1" x14ac:dyDescent="0.25">
      <c r="D9803" s="20"/>
    </row>
    <row r="9804" spans="4:4" hidden="1" x14ac:dyDescent="0.25">
      <c r="D9804" s="20"/>
    </row>
    <row r="9805" spans="4:4" hidden="1" x14ac:dyDescent="0.25">
      <c r="D9805" s="20"/>
    </row>
    <row r="9806" spans="4:4" hidden="1" x14ac:dyDescent="0.25">
      <c r="D9806" s="20"/>
    </row>
    <row r="9807" spans="4:4" hidden="1" x14ac:dyDescent="0.25">
      <c r="D9807" s="20"/>
    </row>
    <row r="9808" spans="4:4" hidden="1" x14ac:dyDescent="0.25">
      <c r="D9808" s="20"/>
    </row>
    <row r="9809" spans="4:4" hidden="1" x14ac:dyDescent="0.25">
      <c r="D9809" s="20"/>
    </row>
    <row r="9810" spans="4:4" hidden="1" x14ac:dyDescent="0.25">
      <c r="D9810" s="20"/>
    </row>
    <row r="9811" spans="4:4" hidden="1" x14ac:dyDescent="0.25">
      <c r="D9811" s="20"/>
    </row>
    <row r="9812" spans="4:4" hidden="1" x14ac:dyDescent="0.25">
      <c r="D9812" s="20"/>
    </row>
    <row r="9813" spans="4:4" hidden="1" x14ac:dyDescent="0.25">
      <c r="D9813" s="20"/>
    </row>
    <row r="9814" spans="4:4" hidden="1" x14ac:dyDescent="0.25">
      <c r="D9814" s="20"/>
    </row>
    <row r="9815" spans="4:4" hidden="1" x14ac:dyDescent="0.25">
      <c r="D9815" s="20"/>
    </row>
    <row r="9816" spans="4:4" hidden="1" x14ac:dyDescent="0.25">
      <c r="D9816" s="20"/>
    </row>
    <row r="9817" spans="4:4" hidden="1" x14ac:dyDescent="0.25">
      <c r="D9817" s="20"/>
    </row>
    <row r="9818" spans="4:4" hidden="1" x14ac:dyDescent="0.25">
      <c r="D9818" s="20"/>
    </row>
    <row r="9819" spans="4:4" hidden="1" x14ac:dyDescent="0.25">
      <c r="D9819" s="20"/>
    </row>
    <row r="9820" spans="4:4" hidden="1" x14ac:dyDescent="0.25">
      <c r="D9820" s="20"/>
    </row>
    <row r="9821" spans="4:4" hidden="1" x14ac:dyDescent="0.25">
      <c r="D9821" s="20"/>
    </row>
    <row r="9822" spans="4:4" hidden="1" x14ac:dyDescent="0.25">
      <c r="D9822" s="20"/>
    </row>
    <row r="9823" spans="4:4" hidden="1" x14ac:dyDescent="0.25">
      <c r="D9823" s="20"/>
    </row>
    <row r="9824" spans="4:4" hidden="1" x14ac:dyDescent="0.25">
      <c r="D9824" s="20"/>
    </row>
    <row r="9825" spans="4:4" hidden="1" x14ac:dyDescent="0.25">
      <c r="D9825" s="20"/>
    </row>
    <row r="9826" spans="4:4" hidden="1" x14ac:dyDescent="0.25">
      <c r="D9826" s="20"/>
    </row>
    <row r="9827" spans="4:4" hidden="1" x14ac:dyDescent="0.25">
      <c r="D9827" s="20"/>
    </row>
    <row r="9828" spans="4:4" hidden="1" x14ac:dyDescent="0.25">
      <c r="D9828" s="20"/>
    </row>
    <row r="9829" spans="4:4" hidden="1" x14ac:dyDescent="0.25">
      <c r="D9829" s="20"/>
    </row>
    <row r="9830" spans="4:4" hidden="1" x14ac:dyDescent="0.25">
      <c r="D9830" s="20"/>
    </row>
    <row r="9831" spans="4:4" hidden="1" x14ac:dyDescent="0.25">
      <c r="D9831" s="20"/>
    </row>
    <row r="9832" spans="4:4" hidden="1" x14ac:dyDescent="0.25">
      <c r="D9832" s="20"/>
    </row>
    <row r="9833" spans="4:4" hidden="1" x14ac:dyDescent="0.25">
      <c r="D9833" s="20"/>
    </row>
    <row r="9834" spans="4:4" hidden="1" x14ac:dyDescent="0.25">
      <c r="D9834" s="20"/>
    </row>
    <row r="9835" spans="4:4" hidden="1" x14ac:dyDescent="0.25">
      <c r="D9835" s="20"/>
    </row>
    <row r="9836" spans="4:4" hidden="1" x14ac:dyDescent="0.25">
      <c r="D9836" s="20"/>
    </row>
    <row r="9837" spans="4:4" hidden="1" x14ac:dyDescent="0.25">
      <c r="D9837" s="20"/>
    </row>
    <row r="9838" spans="4:4" hidden="1" x14ac:dyDescent="0.25">
      <c r="D9838" s="20"/>
    </row>
    <row r="9839" spans="4:4" hidden="1" x14ac:dyDescent="0.25">
      <c r="D9839" s="20"/>
    </row>
    <row r="9840" spans="4:4" hidden="1" x14ac:dyDescent="0.25">
      <c r="D9840" s="20"/>
    </row>
    <row r="9841" spans="4:4" hidden="1" x14ac:dyDescent="0.25">
      <c r="D9841" s="20"/>
    </row>
    <row r="9842" spans="4:4" hidden="1" x14ac:dyDescent="0.25">
      <c r="D9842" s="20"/>
    </row>
    <row r="9843" spans="4:4" hidden="1" x14ac:dyDescent="0.25">
      <c r="D9843" s="20"/>
    </row>
    <row r="9844" spans="4:4" hidden="1" x14ac:dyDescent="0.25">
      <c r="D9844" s="20"/>
    </row>
    <row r="9845" spans="4:4" hidden="1" x14ac:dyDescent="0.25">
      <c r="D9845" s="20"/>
    </row>
    <row r="9846" spans="4:4" hidden="1" x14ac:dyDescent="0.25">
      <c r="D9846" s="20"/>
    </row>
    <row r="9847" spans="4:4" hidden="1" x14ac:dyDescent="0.25">
      <c r="D9847" s="20"/>
    </row>
    <row r="9848" spans="4:4" hidden="1" x14ac:dyDescent="0.25">
      <c r="D9848" s="20"/>
    </row>
    <row r="9849" spans="4:4" hidden="1" x14ac:dyDescent="0.25">
      <c r="D9849" s="20"/>
    </row>
    <row r="9850" spans="4:4" hidden="1" x14ac:dyDescent="0.25">
      <c r="D9850" s="20"/>
    </row>
    <row r="9851" spans="4:4" hidden="1" x14ac:dyDescent="0.25">
      <c r="D9851" s="20"/>
    </row>
    <row r="9852" spans="4:4" hidden="1" x14ac:dyDescent="0.25">
      <c r="D9852" s="20"/>
    </row>
    <row r="9853" spans="4:4" hidden="1" x14ac:dyDescent="0.25">
      <c r="D9853" s="20"/>
    </row>
    <row r="9854" spans="4:4" hidden="1" x14ac:dyDescent="0.25">
      <c r="D9854" s="20"/>
    </row>
    <row r="9855" spans="4:4" hidden="1" x14ac:dyDescent="0.25">
      <c r="D9855" s="20"/>
    </row>
    <row r="9856" spans="4:4" hidden="1" x14ac:dyDescent="0.25">
      <c r="D9856" s="20"/>
    </row>
    <row r="9857" spans="4:4" hidden="1" x14ac:dyDescent="0.25">
      <c r="D9857" s="20"/>
    </row>
    <row r="9858" spans="4:4" hidden="1" x14ac:dyDescent="0.25">
      <c r="D9858" s="20"/>
    </row>
    <row r="9859" spans="4:4" hidden="1" x14ac:dyDescent="0.25">
      <c r="D9859" s="20"/>
    </row>
    <row r="9860" spans="4:4" hidden="1" x14ac:dyDescent="0.25">
      <c r="D9860" s="20"/>
    </row>
    <row r="9861" spans="4:4" hidden="1" x14ac:dyDescent="0.25">
      <c r="D9861" s="20"/>
    </row>
    <row r="9862" spans="4:4" hidden="1" x14ac:dyDescent="0.25">
      <c r="D9862" s="20"/>
    </row>
    <row r="9863" spans="4:4" hidden="1" x14ac:dyDescent="0.25">
      <c r="D9863" s="20"/>
    </row>
    <row r="9864" spans="4:4" hidden="1" x14ac:dyDescent="0.25">
      <c r="D9864" s="20"/>
    </row>
    <row r="9865" spans="4:4" hidden="1" x14ac:dyDescent="0.25">
      <c r="D9865" s="20"/>
    </row>
    <row r="9866" spans="4:4" hidden="1" x14ac:dyDescent="0.25">
      <c r="D9866" s="20"/>
    </row>
    <row r="9867" spans="4:4" hidden="1" x14ac:dyDescent="0.25">
      <c r="D9867" s="20"/>
    </row>
    <row r="9868" spans="4:4" hidden="1" x14ac:dyDescent="0.25">
      <c r="D9868" s="20"/>
    </row>
    <row r="9869" spans="4:4" hidden="1" x14ac:dyDescent="0.25">
      <c r="D9869" s="20"/>
    </row>
    <row r="9870" spans="4:4" hidden="1" x14ac:dyDescent="0.25">
      <c r="D9870" s="20"/>
    </row>
    <row r="9871" spans="4:4" hidden="1" x14ac:dyDescent="0.25">
      <c r="D9871" s="20"/>
    </row>
    <row r="9872" spans="4:4" hidden="1" x14ac:dyDescent="0.25">
      <c r="D9872" s="20"/>
    </row>
    <row r="9873" spans="4:4" hidden="1" x14ac:dyDescent="0.25">
      <c r="D9873" s="20"/>
    </row>
    <row r="9874" spans="4:4" hidden="1" x14ac:dyDescent="0.25">
      <c r="D9874" s="20"/>
    </row>
    <row r="9875" spans="4:4" hidden="1" x14ac:dyDescent="0.25">
      <c r="D9875" s="20"/>
    </row>
    <row r="9876" spans="4:4" hidden="1" x14ac:dyDescent="0.25">
      <c r="D9876" s="20"/>
    </row>
    <row r="9877" spans="4:4" hidden="1" x14ac:dyDescent="0.25">
      <c r="D9877" s="20"/>
    </row>
    <row r="9878" spans="4:4" hidden="1" x14ac:dyDescent="0.25">
      <c r="D9878" s="20"/>
    </row>
    <row r="9879" spans="4:4" hidden="1" x14ac:dyDescent="0.25">
      <c r="D9879" s="20"/>
    </row>
    <row r="9880" spans="4:4" hidden="1" x14ac:dyDescent="0.25">
      <c r="D9880" s="20"/>
    </row>
    <row r="9881" spans="4:4" hidden="1" x14ac:dyDescent="0.25">
      <c r="D9881" s="20"/>
    </row>
    <row r="9882" spans="4:4" hidden="1" x14ac:dyDescent="0.25">
      <c r="D9882" s="20"/>
    </row>
    <row r="9883" spans="4:4" hidden="1" x14ac:dyDescent="0.25">
      <c r="D9883" s="20"/>
    </row>
    <row r="9884" spans="4:4" hidden="1" x14ac:dyDescent="0.25">
      <c r="D9884" s="20"/>
    </row>
    <row r="9885" spans="4:4" hidden="1" x14ac:dyDescent="0.25">
      <c r="D9885" s="20"/>
    </row>
    <row r="9886" spans="4:4" hidden="1" x14ac:dyDescent="0.25">
      <c r="D9886" s="20"/>
    </row>
    <row r="9887" spans="4:4" hidden="1" x14ac:dyDescent="0.25">
      <c r="D9887" s="20"/>
    </row>
    <row r="9888" spans="4:4" hidden="1" x14ac:dyDescent="0.25">
      <c r="D9888" s="20"/>
    </row>
    <row r="9889" spans="4:4" hidden="1" x14ac:dyDescent="0.25">
      <c r="D9889" s="20"/>
    </row>
    <row r="9890" spans="4:4" hidden="1" x14ac:dyDescent="0.25">
      <c r="D9890" s="20"/>
    </row>
    <row r="9891" spans="4:4" hidden="1" x14ac:dyDescent="0.25">
      <c r="D9891" s="20"/>
    </row>
    <row r="9892" spans="4:4" hidden="1" x14ac:dyDescent="0.25">
      <c r="D9892" s="20"/>
    </row>
    <row r="9893" spans="4:4" hidden="1" x14ac:dyDescent="0.25">
      <c r="D9893" s="20"/>
    </row>
    <row r="9894" spans="4:4" hidden="1" x14ac:dyDescent="0.25">
      <c r="D9894" s="20"/>
    </row>
    <row r="9895" spans="4:4" hidden="1" x14ac:dyDescent="0.25">
      <c r="D9895" s="20"/>
    </row>
    <row r="9896" spans="4:4" hidden="1" x14ac:dyDescent="0.25">
      <c r="D9896" s="20"/>
    </row>
    <row r="9897" spans="4:4" hidden="1" x14ac:dyDescent="0.25">
      <c r="D9897" s="20"/>
    </row>
    <row r="9898" spans="4:4" hidden="1" x14ac:dyDescent="0.25">
      <c r="D9898" s="20"/>
    </row>
    <row r="9899" spans="4:4" hidden="1" x14ac:dyDescent="0.25">
      <c r="D9899" s="20"/>
    </row>
    <row r="9900" spans="4:4" hidden="1" x14ac:dyDescent="0.25">
      <c r="D9900" s="20"/>
    </row>
    <row r="9901" spans="4:4" hidden="1" x14ac:dyDescent="0.25">
      <c r="D9901" s="20"/>
    </row>
    <row r="9902" spans="4:4" hidden="1" x14ac:dyDescent="0.25">
      <c r="D9902" s="20"/>
    </row>
    <row r="9903" spans="4:4" hidden="1" x14ac:dyDescent="0.25">
      <c r="D9903" s="20"/>
    </row>
    <row r="9904" spans="4:4" hidden="1" x14ac:dyDescent="0.25">
      <c r="D9904" s="20"/>
    </row>
    <row r="9905" spans="4:4" hidden="1" x14ac:dyDescent="0.25">
      <c r="D9905" s="20"/>
    </row>
    <row r="9906" spans="4:4" hidden="1" x14ac:dyDescent="0.25">
      <c r="D9906" s="20"/>
    </row>
    <row r="9907" spans="4:4" hidden="1" x14ac:dyDescent="0.25">
      <c r="D9907" s="20"/>
    </row>
    <row r="9908" spans="4:4" hidden="1" x14ac:dyDescent="0.25">
      <c r="D9908" s="20"/>
    </row>
    <row r="9909" spans="4:4" hidden="1" x14ac:dyDescent="0.25">
      <c r="D9909" s="20"/>
    </row>
    <row r="9910" spans="4:4" hidden="1" x14ac:dyDescent="0.25">
      <c r="D9910" s="20"/>
    </row>
    <row r="9911" spans="4:4" hidden="1" x14ac:dyDescent="0.25">
      <c r="D9911" s="20"/>
    </row>
    <row r="9912" spans="4:4" hidden="1" x14ac:dyDescent="0.25">
      <c r="D9912" s="20"/>
    </row>
    <row r="9913" spans="4:4" hidden="1" x14ac:dyDescent="0.25">
      <c r="D9913" s="20"/>
    </row>
    <row r="9914" spans="4:4" hidden="1" x14ac:dyDescent="0.25">
      <c r="D9914" s="20"/>
    </row>
    <row r="9915" spans="4:4" hidden="1" x14ac:dyDescent="0.25">
      <c r="D9915" s="20"/>
    </row>
    <row r="9916" spans="4:4" hidden="1" x14ac:dyDescent="0.25">
      <c r="D9916" s="20"/>
    </row>
    <row r="9917" spans="4:4" hidden="1" x14ac:dyDescent="0.25">
      <c r="D9917" s="20"/>
    </row>
    <row r="9918" spans="4:4" hidden="1" x14ac:dyDescent="0.25">
      <c r="D9918" s="20"/>
    </row>
    <row r="9919" spans="4:4" hidden="1" x14ac:dyDescent="0.25">
      <c r="D9919" s="20"/>
    </row>
    <row r="9920" spans="4:4" hidden="1" x14ac:dyDescent="0.25">
      <c r="D9920" s="20"/>
    </row>
    <row r="9921" spans="4:4" hidden="1" x14ac:dyDescent="0.25">
      <c r="D9921" s="20"/>
    </row>
    <row r="9922" spans="4:4" hidden="1" x14ac:dyDescent="0.25">
      <c r="D9922" s="20"/>
    </row>
    <row r="9923" spans="4:4" hidden="1" x14ac:dyDescent="0.25">
      <c r="D9923" s="20"/>
    </row>
    <row r="9924" spans="4:4" hidden="1" x14ac:dyDescent="0.25">
      <c r="D9924" s="20"/>
    </row>
    <row r="9925" spans="4:4" hidden="1" x14ac:dyDescent="0.25">
      <c r="D9925" s="20"/>
    </row>
    <row r="9926" spans="4:4" hidden="1" x14ac:dyDescent="0.25">
      <c r="D9926" s="20"/>
    </row>
    <row r="9927" spans="4:4" hidden="1" x14ac:dyDescent="0.25">
      <c r="D9927" s="20"/>
    </row>
    <row r="9928" spans="4:4" hidden="1" x14ac:dyDescent="0.25">
      <c r="D9928" s="20"/>
    </row>
    <row r="9929" spans="4:4" hidden="1" x14ac:dyDescent="0.25">
      <c r="D9929" s="20"/>
    </row>
    <row r="9930" spans="4:4" hidden="1" x14ac:dyDescent="0.25">
      <c r="D9930" s="20"/>
    </row>
    <row r="9931" spans="4:4" hidden="1" x14ac:dyDescent="0.25">
      <c r="D9931" s="20"/>
    </row>
    <row r="9932" spans="4:4" hidden="1" x14ac:dyDescent="0.25">
      <c r="D9932" s="20"/>
    </row>
    <row r="9933" spans="4:4" hidden="1" x14ac:dyDescent="0.25">
      <c r="D9933" s="20"/>
    </row>
    <row r="9934" spans="4:4" hidden="1" x14ac:dyDescent="0.25">
      <c r="D9934" s="20"/>
    </row>
    <row r="9935" spans="4:4" hidden="1" x14ac:dyDescent="0.25">
      <c r="D9935" s="20"/>
    </row>
    <row r="9936" spans="4:4" hidden="1" x14ac:dyDescent="0.25">
      <c r="D9936" s="20"/>
    </row>
    <row r="9937" spans="4:4" hidden="1" x14ac:dyDescent="0.25">
      <c r="D9937" s="20"/>
    </row>
    <row r="9938" spans="4:4" hidden="1" x14ac:dyDescent="0.25">
      <c r="D9938" s="20"/>
    </row>
    <row r="9939" spans="4:4" hidden="1" x14ac:dyDescent="0.25">
      <c r="D9939" s="20"/>
    </row>
    <row r="9940" spans="4:4" hidden="1" x14ac:dyDescent="0.25">
      <c r="D9940" s="20"/>
    </row>
    <row r="9941" spans="4:4" hidden="1" x14ac:dyDescent="0.25">
      <c r="D9941" s="20"/>
    </row>
    <row r="9942" spans="4:4" hidden="1" x14ac:dyDescent="0.25">
      <c r="D9942" s="20"/>
    </row>
    <row r="9943" spans="4:4" hidden="1" x14ac:dyDescent="0.25">
      <c r="D9943" s="20"/>
    </row>
    <row r="9944" spans="4:4" hidden="1" x14ac:dyDescent="0.25">
      <c r="D9944" s="20"/>
    </row>
    <row r="9945" spans="4:4" hidden="1" x14ac:dyDescent="0.25">
      <c r="D9945" s="20"/>
    </row>
    <row r="9946" spans="4:4" hidden="1" x14ac:dyDescent="0.25">
      <c r="D9946" s="20"/>
    </row>
    <row r="9947" spans="4:4" hidden="1" x14ac:dyDescent="0.25">
      <c r="D9947" s="20"/>
    </row>
    <row r="9948" spans="4:4" hidden="1" x14ac:dyDescent="0.25">
      <c r="D9948" s="20"/>
    </row>
    <row r="9949" spans="4:4" hidden="1" x14ac:dyDescent="0.25">
      <c r="D9949" s="20"/>
    </row>
    <row r="9950" spans="4:4" hidden="1" x14ac:dyDescent="0.25">
      <c r="D9950" s="20"/>
    </row>
    <row r="9951" spans="4:4" hidden="1" x14ac:dyDescent="0.25">
      <c r="D9951" s="20"/>
    </row>
    <row r="9952" spans="4:4" hidden="1" x14ac:dyDescent="0.25">
      <c r="D9952" s="20"/>
    </row>
    <row r="9953" spans="4:4" hidden="1" x14ac:dyDescent="0.25">
      <c r="D9953" s="20"/>
    </row>
    <row r="9954" spans="4:4" hidden="1" x14ac:dyDescent="0.25">
      <c r="D9954" s="20"/>
    </row>
    <row r="9955" spans="4:4" hidden="1" x14ac:dyDescent="0.25">
      <c r="D9955" s="20"/>
    </row>
    <row r="9956" spans="4:4" hidden="1" x14ac:dyDescent="0.25">
      <c r="D9956" s="20"/>
    </row>
    <row r="9957" spans="4:4" hidden="1" x14ac:dyDescent="0.25">
      <c r="D9957" s="20"/>
    </row>
    <row r="9958" spans="4:4" hidden="1" x14ac:dyDescent="0.25">
      <c r="D9958" s="20"/>
    </row>
    <row r="9959" spans="4:4" hidden="1" x14ac:dyDescent="0.25">
      <c r="D9959" s="20"/>
    </row>
    <row r="9960" spans="4:4" hidden="1" x14ac:dyDescent="0.25">
      <c r="D9960" s="20"/>
    </row>
    <row r="9961" spans="4:4" hidden="1" x14ac:dyDescent="0.25">
      <c r="D9961" s="20"/>
    </row>
    <row r="9962" spans="4:4" hidden="1" x14ac:dyDescent="0.25">
      <c r="D9962" s="20"/>
    </row>
    <row r="9963" spans="4:4" hidden="1" x14ac:dyDescent="0.25">
      <c r="D9963" s="20"/>
    </row>
    <row r="9964" spans="4:4" hidden="1" x14ac:dyDescent="0.25">
      <c r="D9964" s="20"/>
    </row>
    <row r="9965" spans="4:4" hidden="1" x14ac:dyDescent="0.25">
      <c r="D9965" s="20"/>
    </row>
    <row r="9966" spans="4:4" hidden="1" x14ac:dyDescent="0.25">
      <c r="D9966" s="20"/>
    </row>
    <row r="9967" spans="4:4" hidden="1" x14ac:dyDescent="0.25">
      <c r="D9967" s="20"/>
    </row>
    <row r="9968" spans="4:4" hidden="1" x14ac:dyDescent="0.25">
      <c r="D9968" s="20"/>
    </row>
    <row r="9969" spans="4:4" hidden="1" x14ac:dyDescent="0.25">
      <c r="D9969" s="20"/>
    </row>
    <row r="9970" spans="4:4" hidden="1" x14ac:dyDescent="0.25">
      <c r="D9970" s="20"/>
    </row>
    <row r="9971" spans="4:4" hidden="1" x14ac:dyDescent="0.25">
      <c r="D9971" s="20"/>
    </row>
    <row r="9972" spans="4:4" hidden="1" x14ac:dyDescent="0.25">
      <c r="D9972" s="20"/>
    </row>
    <row r="9973" spans="4:4" hidden="1" x14ac:dyDescent="0.25">
      <c r="D9973" s="20"/>
    </row>
    <row r="9974" spans="4:4" hidden="1" x14ac:dyDescent="0.25">
      <c r="D9974" s="20"/>
    </row>
    <row r="9975" spans="4:4" hidden="1" x14ac:dyDescent="0.25">
      <c r="D9975" s="20"/>
    </row>
    <row r="9976" spans="4:4" hidden="1" x14ac:dyDescent="0.25">
      <c r="D9976" s="20"/>
    </row>
    <row r="9977" spans="4:4" hidden="1" x14ac:dyDescent="0.25">
      <c r="D9977" s="20"/>
    </row>
    <row r="9978" spans="4:4" hidden="1" x14ac:dyDescent="0.25">
      <c r="D9978" s="20"/>
    </row>
    <row r="9979" spans="4:4" hidden="1" x14ac:dyDescent="0.25">
      <c r="D9979" s="20"/>
    </row>
    <row r="9980" spans="4:4" hidden="1" x14ac:dyDescent="0.25">
      <c r="D9980" s="20"/>
    </row>
    <row r="9981" spans="4:4" hidden="1" x14ac:dyDescent="0.25">
      <c r="D9981" s="20"/>
    </row>
    <row r="9982" spans="4:4" hidden="1" x14ac:dyDescent="0.25">
      <c r="D9982" s="20"/>
    </row>
    <row r="9983" spans="4:4" hidden="1" x14ac:dyDescent="0.25">
      <c r="D9983" s="20"/>
    </row>
    <row r="9984" spans="4:4" hidden="1" x14ac:dyDescent="0.25">
      <c r="D9984" s="20"/>
    </row>
    <row r="9985" spans="4:4" hidden="1" x14ac:dyDescent="0.25">
      <c r="D9985" s="20"/>
    </row>
    <row r="9986" spans="4:4" hidden="1" x14ac:dyDescent="0.25">
      <c r="D9986" s="20"/>
    </row>
    <row r="9987" spans="4:4" hidden="1" x14ac:dyDescent="0.25">
      <c r="D9987" s="20"/>
    </row>
    <row r="9988" spans="4:4" hidden="1" x14ac:dyDescent="0.25">
      <c r="D9988" s="20"/>
    </row>
    <row r="9989" spans="4:4" hidden="1" x14ac:dyDescent="0.25">
      <c r="D9989" s="20"/>
    </row>
    <row r="9990" spans="4:4" hidden="1" x14ac:dyDescent="0.25">
      <c r="D9990" s="20"/>
    </row>
    <row r="9991" spans="4:4" hidden="1" x14ac:dyDescent="0.25">
      <c r="D9991" s="20"/>
    </row>
    <row r="9992" spans="4:4" hidden="1" x14ac:dyDescent="0.25">
      <c r="D9992" s="20"/>
    </row>
    <row r="9993" spans="4:4" hidden="1" x14ac:dyDescent="0.25">
      <c r="D9993" s="20"/>
    </row>
    <row r="9994" spans="4:4" hidden="1" x14ac:dyDescent="0.25">
      <c r="D9994" s="20"/>
    </row>
    <row r="9995" spans="4:4" hidden="1" x14ac:dyDescent="0.25">
      <c r="D9995" s="20"/>
    </row>
    <row r="9996" spans="4:4" hidden="1" x14ac:dyDescent="0.25">
      <c r="D9996" s="20"/>
    </row>
    <row r="9997" spans="4:4" hidden="1" x14ac:dyDescent="0.25">
      <c r="D9997" s="20"/>
    </row>
    <row r="9998" spans="4:4" hidden="1" x14ac:dyDescent="0.25">
      <c r="D9998" s="20"/>
    </row>
    <row r="9999" spans="4:4" hidden="1" x14ac:dyDescent="0.25">
      <c r="D9999" s="20"/>
    </row>
    <row r="10000" spans="4:4" hidden="1" x14ac:dyDescent="0.25">
      <c r="D10000" s="20"/>
    </row>
    <row r="10001" spans="4:4" hidden="1" x14ac:dyDescent="0.25">
      <c r="D10001" s="20"/>
    </row>
    <row r="10002" spans="4:4" hidden="1" x14ac:dyDescent="0.25">
      <c r="D10002" s="20"/>
    </row>
    <row r="10003" spans="4:4" hidden="1" x14ac:dyDescent="0.25">
      <c r="D10003" s="20"/>
    </row>
    <row r="10004" spans="4:4" hidden="1" x14ac:dyDescent="0.25">
      <c r="D10004" s="20"/>
    </row>
    <row r="10005" spans="4:4" hidden="1" x14ac:dyDescent="0.25">
      <c r="D10005" s="20"/>
    </row>
    <row r="10006" spans="4:4" hidden="1" x14ac:dyDescent="0.25">
      <c r="D10006" s="20"/>
    </row>
    <row r="10007" spans="4:4" hidden="1" x14ac:dyDescent="0.25">
      <c r="D10007" s="20"/>
    </row>
    <row r="10008" spans="4:4" hidden="1" x14ac:dyDescent="0.25">
      <c r="D10008" s="20"/>
    </row>
    <row r="10009" spans="4:4" hidden="1" x14ac:dyDescent="0.25">
      <c r="D10009" s="20"/>
    </row>
    <row r="10010" spans="4:4" hidden="1" x14ac:dyDescent="0.25">
      <c r="D10010" s="20"/>
    </row>
    <row r="10011" spans="4:4" hidden="1" x14ac:dyDescent="0.25">
      <c r="D10011" s="20"/>
    </row>
    <row r="10012" spans="4:4" hidden="1" x14ac:dyDescent="0.25">
      <c r="D10012" s="20"/>
    </row>
    <row r="10013" spans="4:4" hidden="1" x14ac:dyDescent="0.25">
      <c r="D10013" s="20"/>
    </row>
    <row r="10014" spans="4:4" hidden="1" x14ac:dyDescent="0.25">
      <c r="D10014" s="20"/>
    </row>
    <row r="10015" spans="4:4" hidden="1" x14ac:dyDescent="0.25">
      <c r="D10015" s="20"/>
    </row>
    <row r="10016" spans="4:4" hidden="1" x14ac:dyDescent="0.25">
      <c r="D10016" s="20"/>
    </row>
    <row r="10017" spans="4:4" hidden="1" x14ac:dyDescent="0.25">
      <c r="D10017" s="20"/>
    </row>
    <row r="10018" spans="4:4" hidden="1" x14ac:dyDescent="0.25">
      <c r="D10018" s="20"/>
    </row>
    <row r="10019" spans="4:4" hidden="1" x14ac:dyDescent="0.25">
      <c r="D10019" s="20"/>
    </row>
    <row r="10020" spans="4:4" hidden="1" x14ac:dyDescent="0.25">
      <c r="D10020" s="20"/>
    </row>
    <row r="10021" spans="4:4" hidden="1" x14ac:dyDescent="0.25">
      <c r="D10021" s="20"/>
    </row>
    <row r="10022" spans="4:4" hidden="1" x14ac:dyDescent="0.25">
      <c r="D10022" s="20"/>
    </row>
    <row r="10023" spans="4:4" hidden="1" x14ac:dyDescent="0.25">
      <c r="D10023" s="20"/>
    </row>
    <row r="10024" spans="4:4" hidden="1" x14ac:dyDescent="0.25">
      <c r="D10024" s="20"/>
    </row>
    <row r="10025" spans="4:4" hidden="1" x14ac:dyDescent="0.25">
      <c r="D10025" s="20"/>
    </row>
    <row r="10026" spans="4:4" hidden="1" x14ac:dyDescent="0.25">
      <c r="D10026" s="20"/>
    </row>
    <row r="10027" spans="4:4" hidden="1" x14ac:dyDescent="0.25">
      <c r="D10027" s="20"/>
    </row>
    <row r="10028" spans="4:4" hidden="1" x14ac:dyDescent="0.25">
      <c r="D10028" s="20"/>
    </row>
    <row r="10029" spans="4:4" hidden="1" x14ac:dyDescent="0.25">
      <c r="D10029" s="20"/>
    </row>
    <row r="10030" spans="4:4" hidden="1" x14ac:dyDescent="0.25">
      <c r="D10030" s="20"/>
    </row>
    <row r="10031" spans="4:4" hidden="1" x14ac:dyDescent="0.25">
      <c r="D10031" s="20"/>
    </row>
    <row r="10032" spans="4:4" hidden="1" x14ac:dyDescent="0.25">
      <c r="D10032" s="20"/>
    </row>
    <row r="10033" spans="4:4" hidden="1" x14ac:dyDescent="0.25">
      <c r="D10033" s="20"/>
    </row>
    <row r="10034" spans="4:4" hidden="1" x14ac:dyDescent="0.25">
      <c r="D10034" s="20"/>
    </row>
    <row r="10035" spans="4:4" hidden="1" x14ac:dyDescent="0.25">
      <c r="D10035" s="20"/>
    </row>
    <row r="10036" spans="4:4" hidden="1" x14ac:dyDescent="0.25">
      <c r="D10036" s="20"/>
    </row>
    <row r="10037" spans="4:4" hidden="1" x14ac:dyDescent="0.25">
      <c r="D10037" s="20"/>
    </row>
    <row r="10038" spans="4:4" hidden="1" x14ac:dyDescent="0.25">
      <c r="D10038" s="20"/>
    </row>
    <row r="10039" spans="4:4" hidden="1" x14ac:dyDescent="0.25">
      <c r="D10039" s="20"/>
    </row>
    <row r="10040" spans="4:4" hidden="1" x14ac:dyDescent="0.25">
      <c r="D10040" s="20"/>
    </row>
    <row r="10041" spans="4:4" hidden="1" x14ac:dyDescent="0.25">
      <c r="D10041" s="20"/>
    </row>
    <row r="10042" spans="4:4" hidden="1" x14ac:dyDescent="0.25">
      <c r="D10042" s="20"/>
    </row>
    <row r="10043" spans="4:4" hidden="1" x14ac:dyDescent="0.25">
      <c r="D10043" s="20"/>
    </row>
    <row r="10044" spans="4:4" hidden="1" x14ac:dyDescent="0.25">
      <c r="D10044" s="20"/>
    </row>
    <row r="10045" spans="4:4" hidden="1" x14ac:dyDescent="0.25">
      <c r="D10045" s="20"/>
    </row>
    <row r="10046" spans="4:4" hidden="1" x14ac:dyDescent="0.25">
      <c r="D10046" s="20"/>
    </row>
    <row r="10047" spans="4:4" hidden="1" x14ac:dyDescent="0.25">
      <c r="D10047" s="20"/>
    </row>
    <row r="10048" spans="4:4" hidden="1" x14ac:dyDescent="0.25">
      <c r="D10048" s="20"/>
    </row>
    <row r="10049" spans="4:4" hidden="1" x14ac:dyDescent="0.25">
      <c r="D10049" s="20"/>
    </row>
    <row r="10050" spans="4:4" hidden="1" x14ac:dyDescent="0.25">
      <c r="D10050" s="20"/>
    </row>
    <row r="10051" spans="4:4" hidden="1" x14ac:dyDescent="0.25">
      <c r="D10051" s="20"/>
    </row>
    <row r="10052" spans="4:4" hidden="1" x14ac:dyDescent="0.25">
      <c r="D10052" s="20"/>
    </row>
    <row r="10053" spans="4:4" hidden="1" x14ac:dyDescent="0.25">
      <c r="D10053" s="20"/>
    </row>
    <row r="10054" spans="4:4" hidden="1" x14ac:dyDescent="0.25">
      <c r="D10054" s="20"/>
    </row>
    <row r="10055" spans="4:4" hidden="1" x14ac:dyDescent="0.25">
      <c r="D10055" s="20"/>
    </row>
    <row r="10056" spans="4:4" hidden="1" x14ac:dyDescent="0.25">
      <c r="D10056" s="20"/>
    </row>
    <row r="10057" spans="4:4" hidden="1" x14ac:dyDescent="0.25">
      <c r="D10057" s="20"/>
    </row>
    <row r="10058" spans="4:4" hidden="1" x14ac:dyDescent="0.25">
      <c r="D10058" s="20"/>
    </row>
    <row r="10059" spans="4:4" hidden="1" x14ac:dyDescent="0.25">
      <c r="D10059" s="20"/>
    </row>
    <row r="10060" spans="4:4" hidden="1" x14ac:dyDescent="0.25">
      <c r="D10060" s="20"/>
    </row>
    <row r="10061" spans="4:4" hidden="1" x14ac:dyDescent="0.25">
      <c r="D10061" s="20"/>
    </row>
    <row r="10062" spans="4:4" hidden="1" x14ac:dyDescent="0.25">
      <c r="D10062" s="20"/>
    </row>
    <row r="10063" spans="4:4" hidden="1" x14ac:dyDescent="0.25">
      <c r="D10063" s="20"/>
    </row>
    <row r="10064" spans="4:4" hidden="1" x14ac:dyDescent="0.25">
      <c r="D10064" s="20"/>
    </row>
    <row r="10065" spans="4:4" hidden="1" x14ac:dyDescent="0.25">
      <c r="D10065" s="20"/>
    </row>
    <row r="10066" spans="4:4" hidden="1" x14ac:dyDescent="0.25">
      <c r="D10066" s="20"/>
    </row>
    <row r="10067" spans="4:4" hidden="1" x14ac:dyDescent="0.25">
      <c r="D10067" s="20"/>
    </row>
    <row r="10068" spans="4:4" hidden="1" x14ac:dyDescent="0.25">
      <c r="D10068" s="20"/>
    </row>
    <row r="10069" spans="4:4" hidden="1" x14ac:dyDescent="0.25">
      <c r="D10069" s="20"/>
    </row>
    <row r="10070" spans="4:4" hidden="1" x14ac:dyDescent="0.25">
      <c r="D10070" s="20"/>
    </row>
    <row r="10071" spans="4:4" hidden="1" x14ac:dyDescent="0.25">
      <c r="D10071" s="20"/>
    </row>
    <row r="10072" spans="4:4" hidden="1" x14ac:dyDescent="0.25">
      <c r="D10072" s="20"/>
    </row>
    <row r="10073" spans="4:4" hidden="1" x14ac:dyDescent="0.25">
      <c r="D10073" s="20"/>
    </row>
    <row r="10074" spans="4:4" hidden="1" x14ac:dyDescent="0.25">
      <c r="D10074" s="20"/>
    </row>
    <row r="10075" spans="4:4" hidden="1" x14ac:dyDescent="0.25">
      <c r="D10075" s="20"/>
    </row>
    <row r="10076" spans="4:4" hidden="1" x14ac:dyDescent="0.25">
      <c r="D10076" s="20"/>
    </row>
    <row r="10077" spans="4:4" hidden="1" x14ac:dyDescent="0.25">
      <c r="D10077" s="20"/>
    </row>
    <row r="10078" spans="4:4" hidden="1" x14ac:dyDescent="0.25">
      <c r="D10078" s="20"/>
    </row>
    <row r="10079" spans="4:4" hidden="1" x14ac:dyDescent="0.25">
      <c r="D10079" s="20"/>
    </row>
    <row r="10080" spans="4:4" hidden="1" x14ac:dyDescent="0.25">
      <c r="D10080" s="20"/>
    </row>
    <row r="10081" spans="4:4" hidden="1" x14ac:dyDescent="0.25">
      <c r="D10081" s="20"/>
    </row>
    <row r="10082" spans="4:4" hidden="1" x14ac:dyDescent="0.25">
      <c r="D10082" s="20"/>
    </row>
    <row r="10083" spans="4:4" hidden="1" x14ac:dyDescent="0.25">
      <c r="D10083" s="20"/>
    </row>
    <row r="10084" spans="4:4" hidden="1" x14ac:dyDescent="0.25">
      <c r="D10084" s="20"/>
    </row>
    <row r="10085" spans="4:4" hidden="1" x14ac:dyDescent="0.25">
      <c r="D10085" s="20"/>
    </row>
    <row r="10086" spans="4:4" hidden="1" x14ac:dyDescent="0.25">
      <c r="D10086" s="20"/>
    </row>
    <row r="10087" spans="4:4" hidden="1" x14ac:dyDescent="0.25">
      <c r="D10087" s="20"/>
    </row>
    <row r="10088" spans="4:4" hidden="1" x14ac:dyDescent="0.25">
      <c r="D10088" s="20"/>
    </row>
    <row r="10089" spans="4:4" hidden="1" x14ac:dyDescent="0.25">
      <c r="D10089" s="20"/>
    </row>
    <row r="10090" spans="4:4" hidden="1" x14ac:dyDescent="0.25">
      <c r="D10090" s="20"/>
    </row>
    <row r="10091" spans="4:4" hidden="1" x14ac:dyDescent="0.25">
      <c r="D10091" s="20"/>
    </row>
    <row r="10092" spans="4:4" hidden="1" x14ac:dyDescent="0.25">
      <c r="D10092" s="20"/>
    </row>
    <row r="10093" spans="4:4" hidden="1" x14ac:dyDescent="0.25">
      <c r="D10093" s="20"/>
    </row>
    <row r="10094" spans="4:4" hidden="1" x14ac:dyDescent="0.25">
      <c r="D10094" s="20"/>
    </row>
    <row r="10095" spans="4:4" hidden="1" x14ac:dyDescent="0.25">
      <c r="D10095" s="20"/>
    </row>
    <row r="10096" spans="4:4" hidden="1" x14ac:dyDescent="0.25">
      <c r="D10096" s="20"/>
    </row>
    <row r="10097" spans="4:4" hidden="1" x14ac:dyDescent="0.25">
      <c r="D10097" s="20"/>
    </row>
    <row r="10098" spans="4:4" hidden="1" x14ac:dyDescent="0.25">
      <c r="D10098" s="20"/>
    </row>
    <row r="10099" spans="4:4" hidden="1" x14ac:dyDescent="0.25">
      <c r="D10099" s="20"/>
    </row>
    <row r="10100" spans="4:4" hidden="1" x14ac:dyDescent="0.25">
      <c r="D10100" s="20"/>
    </row>
    <row r="10101" spans="4:4" hidden="1" x14ac:dyDescent="0.25">
      <c r="D10101" s="20"/>
    </row>
    <row r="10102" spans="4:4" hidden="1" x14ac:dyDescent="0.25">
      <c r="D10102" s="20"/>
    </row>
    <row r="10103" spans="4:4" hidden="1" x14ac:dyDescent="0.25">
      <c r="D10103" s="20"/>
    </row>
    <row r="10104" spans="4:4" hidden="1" x14ac:dyDescent="0.25">
      <c r="D10104" s="20"/>
    </row>
    <row r="10105" spans="4:4" hidden="1" x14ac:dyDescent="0.25">
      <c r="D10105" s="20"/>
    </row>
    <row r="10106" spans="4:4" hidden="1" x14ac:dyDescent="0.25">
      <c r="D10106" s="20"/>
    </row>
    <row r="10107" spans="4:4" hidden="1" x14ac:dyDescent="0.25">
      <c r="D10107" s="20"/>
    </row>
    <row r="10108" spans="4:4" hidden="1" x14ac:dyDescent="0.25">
      <c r="D10108" s="20"/>
    </row>
    <row r="10109" spans="4:4" hidden="1" x14ac:dyDescent="0.25">
      <c r="D10109" s="20"/>
    </row>
    <row r="10110" spans="4:4" hidden="1" x14ac:dyDescent="0.25">
      <c r="D10110" s="20"/>
    </row>
    <row r="10111" spans="4:4" hidden="1" x14ac:dyDescent="0.25">
      <c r="D10111" s="20"/>
    </row>
    <row r="10112" spans="4:4" hidden="1" x14ac:dyDescent="0.25">
      <c r="D10112" s="20"/>
    </row>
    <row r="10113" spans="4:4" hidden="1" x14ac:dyDescent="0.25">
      <c r="D10113" s="20"/>
    </row>
    <row r="10114" spans="4:4" hidden="1" x14ac:dyDescent="0.25">
      <c r="D10114" s="20"/>
    </row>
    <row r="10115" spans="4:4" hidden="1" x14ac:dyDescent="0.25">
      <c r="D10115" s="20"/>
    </row>
    <row r="10116" spans="4:4" hidden="1" x14ac:dyDescent="0.25">
      <c r="D10116" s="20"/>
    </row>
    <row r="10117" spans="4:4" hidden="1" x14ac:dyDescent="0.25">
      <c r="D10117" s="20"/>
    </row>
    <row r="10118" spans="4:4" hidden="1" x14ac:dyDescent="0.25">
      <c r="D10118" s="20"/>
    </row>
    <row r="10119" spans="4:4" hidden="1" x14ac:dyDescent="0.25">
      <c r="D10119" s="20"/>
    </row>
    <row r="10120" spans="4:4" hidden="1" x14ac:dyDescent="0.25">
      <c r="D10120" s="20"/>
    </row>
    <row r="10121" spans="4:4" hidden="1" x14ac:dyDescent="0.25">
      <c r="D10121" s="20"/>
    </row>
    <row r="10122" spans="4:4" hidden="1" x14ac:dyDescent="0.25">
      <c r="D10122" s="20"/>
    </row>
    <row r="10123" spans="4:4" hidden="1" x14ac:dyDescent="0.25">
      <c r="D10123" s="20"/>
    </row>
    <row r="10124" spans="4:4" hidden="1" x14ac:dyDescent="0.25">
      <c r="D10124" s="20"/>
    </row>
    <row r="10125" spans="4:4" hidden="1" x14ac:dyDescent="0.25">
      <c r="D10125" s="20"/>
    </row>
    <row r="10126" spans="4:4" hidden="1" x14ac:dyDescent="0.25">
      <c r="D10126" s="20"/>
    </row>
    <row r="10127" spans="4:4" hidden="1" x14ac:dyDescent="0.25">
      <c r="D10127" s="20"/>
    </row>
    <row r="10128" spans="4:4" hidden="1" x14ac:dyDescent="0.25">
      <c r="D10128" s="20"/>
    </row>
    <row r="10129" spans="4:4" hidden="1" x14ac:dyDescent="0.25">
      <c r="D10129" s="20"/>
    </row>
    <row r="10130" spans="4:4" hidden="1" x14ac:dyDescent="0.25">
      <c r="D10130" s="20"/>
    </row>
    <row r="10131" spans="4:4" hidden="1" x14ac:dyDescent="0.25">
      <c r="D10131" s="20"/>
    </row>
    <row r="10132" spans="4:4" hidden="1" x14ac:dyDescent="0.25">
      <c r="D10132" s="20"/>
    </row>
    <row r="10133" spans="4:4" hidden="1" x14ac:dyDescent="0.25">
      <c r="D10133" s="20"/>
    </row>
    <row r="10134" spans="4:4" hidden="1" x14ac:dyDescent="0.25">
      <c r="D10134" s="20"/>
    </row>
    <row r="10135" spans="4:4" hidden="1" x14ac:dyDescent="0.25">
      <c r="D10135" s="20"/>
    </row>
    <row r="10136" spans="4:4" hidden="1" x14ac:dyDescent="0.25">
      <c r="D10136" s="20"/>
    </row>
    <row r="10137" spans="4:4" hidden="1" x14ac:dyDescent="0.25">
      <c r="D10137" s="20"/>
    </row>
    <row r="10138" spans="4:4" hidden="1" x14ac:dyDescent="0.25">
      <c r="D10138" s="20"/>
    </row>
    <row r="10139" spans="4:4" hidden="1" x14ac:dyDescent="0.25">
      <c r="D10139" s="20"/>
    </row>
    <row r="10140" spans="4:4" hidden="1" x14ac:dyDescent="0.25">
      <c r="D10140" s="20"/>
    </row>
    <row r="10141" spans="4:4" hidden="1" x14ac:dyDescent="0.25">
      <c r="D10141" s="20"/>
    </row>
    <row r="10142" spans="4:4" hidden="1" x14ac:dyDescent="0.25">
      <c r="D10142" s="20"/>
    </row>
    <row r="10143" spans="4:4" hidden="1" x14ac:dyDescent="0.25">
      <c r="D10143" s="20"/>
    </row>
    <row r="10144" spans="4:4" hidden="1" x14ac:dyDescent="0.25">
      <c r="D10144" s="20"/>
    </row>
    <row r="10145" spans="4:4" hidden="1" x14ac:dyDescent="0.25">
      <c r="D10145" s="20"/>
    </row>
    <row r="10146" spans="4:4" hidden="1" x14ac:dyDescent="0.25">
      <c r="D10146" s="20"/>
    </row>
    <row r="10147" spans="4:4" hidden="1" x14ac:dyDescent="0.25">
      <c r="D10147" s="20"/>
    </row>
    <row r="10148" spans="4:4" hidden="1" x14ac:dyDescent="0.25">
      <c r="D10148" s="20"/>
    </row>
    <row r="10149" spans="4:4" hidden="1" x14ac:dyDescent="0.25">
      <c r="D10149" s="20"/>
    </row>
    <row r="10150" spans="4:4" hidden="1" x14ac:dyDescent="0.25">
      <c r="D10150" s="20"/>
    </row>
    <row r="10151" spans="4:4" hidden="1" x14ac:dyDescent="0.25">
      <c r="D10151" s="20"/>
    </row>
    <row r="10152" spans="4:4" hidden="1" x14ac:dyDescent="0.25">
      <c r="D10152" s="20"/>
    </row>
    <row r="10153" spans="4:4" hidden="1" x14ac:dyDescent="0.25">
      <c r="D10153" s="20"/>
    </row>
    <row r="10154" spans="4:4" hidden="1" x14ac:dyDescent="0.25">
      <c r="D10154" s="20"/>
    </row>
    <row r="10155" spans="4:4" hidden="1" x14ac:dyDescent="0.25">
      <c r="D10155" s="20"/>
    </row>
    <row r="10156" spans="4:4" hidden="1" x14ac:dyDescent="0.25">
      <c r="D10156" s="20"/>
    </row>
    <row r="10157" spans="4:4" hidden="1" x14ac:dyDescent="0.25">
      <c r="D10157" s="20"/>
    </row>
    <row r="10158" spans="4:4" hidden="1" x14ac:dyDescent="0.25">
      <c r="D10158" s="20"/>
    </row>
    <row r="10159" spans="4:4" hidden="1" x14ac:dyDescent="0.25">
      <c r="D10159" s="20"/>
    </row>
    <row r="10160" spans="4:4" hidden="1" x14ac:dyDescent="0.25">
      <c r="D10160" s="20"/>
    </row>
    <row r="10161" spans="4:4" hidden="1" x14ac:dyDescent="0.25">
      <c r="D10161" s="20"/>
    </row>
    <row r="10162" spans="4:4" hidden="1" x14ac:dyDescent="0.25">
      <c r="D10162" s="20"/>
    </row>
    <row r="10163" spans="4:4" hidden="1" x14ac:dyDescent="0.25">
      <c r="D10163" s="20"/>
    </row>
    <row r="10164" spans="4:4" hidden="1" x14ac:dyDescent="0.25">
      <c r="D10164" s="20"/>
    </row>
    <row r="10165" spans="4:4" hidden="1" x14ac:dyDescent="0.25">
      <c r="D10165" s="20"/>
    </row>
    <row r="10166" spans="4:4" hidden="1" x14ac:dyDescent="0.25">
      <c r="D10166" s="20"/>
    </row>
    <row r="10167" spans="4:4" hidden="1" x14ac:dyDescent="0.25">
      <c r="D10167" s="20"/>
    </row>
    <row r="10168" spans="4:4" hidden="1" x14ac:dyDescent="0.25">
      <c r="D10168" s="20"/>
    </row>
    <row r="10169" spans="4:4" hidden="1" x14ac:dyDescent="0.25">
      <c r="D10169" s="20"/>
    </row>
    <row r="10170" spans="4:4" hidden="1" x14ac:dyDescent="0.25">
      <c r="D10170" s="20"/>
    </row>
    <row r="10171" spans="4:4" hidden="1" x14ac:dyDescent="0.25">
      <c r="D10171" s="20"/>
    </row>
    <row r="10172" spans="4:4" hidden="1" x14ac:dyDescent="0.25">
      <c r="D10172" s="20"/>
    </row>
    <row r="10173" spans="4:4" hidden="1" x14ac:dyDescent="0.25">
      <c r="D10173" s="20"/>
    </row>
    <row r="10174" spans="4:4" hidden="1" x14ac:dyDescent="0.25">
      <c r="D10174" s="20"/>
    </row>
    <row r="10175" spans="4:4" hidden="1" x14ac:dyDescent="0.25">
      <c r="D10175" s="20"/>
    </row>
    <row r="10176" spans="4:4" hidden="1" x14ac:dyDescent="0.25">
      <c r="D10176" s="20"/>
    </row>
    <row r="10177" spans="4:4" hidden="1" x14ac:dyDescent="0.25">
      <c r="D10177" s="20"/>
    </row>
    <row r="10178" spans="4:4" hidden="1" x14ac:dyDescent="0.25">
      <c r="D10178" s="20"/>
    </row>
    <row r="10179" spans="4:4" hidden="1" x14ac:dyDescent="0.25">
      <c r="D10179" s="20"/>
    </row>
    <row r="10180" spans="4:4" hidden="1" x14ac:dyDescent="0.25">
      <c r="D10180" s="20"/>
    </row>
    <row r="10181" spans="4:4" hidden="1" x14ac:dyDescent="0.25">
      <c r="D10181" s="20"/>
    </row>
    <row r="10182" spans="4:4" hidden="1" x14ac:dyDescent="0.25">
      <c r="D10182" s="20"/>
    </row>
    <row r="10183" spans="4:4" hidden="1" x14ac:dyDescent="0.25">
      <c r="D10183" s="20"/>
    </row>
    <row r="10184" spans="4:4" hidden="1" x14ac:dyDescent="0.25">
      <c r="D10184" s="20"/>
    </row>
    <row r="10185" spans="4:4" hidden="1" x14ac:dyDescent="0.25">
      <c r="D10185" s="20"/>
    </row>
    <row r="10186" spans="4:4" hidden="1" x14ac:dyDescent="0.25">
      <c r="D10186" s="20"/>
    </row>
    <row r="10187" spans="4:4" hidden="1" x14ac:dyDescent="0.25">
      <c r="D10187" s="20"/>
    </row>
    <row r="10188" spans="4:4" hidden="1" x14ac:dyDescent="0.25">
      <c r="D10188" s="20"/>
    </row>
    <row r="10189" spans="4:4" hidden="1" x14ac:dyDescent="0.25">
      <c r="D10189" s="20"/>
    </row>
    <row r="10190" spans="4:4" hidden="1" x14ac:dyDescent="0.25">
      <c r="D10190" s="20"/>
    </row>
    <row r="10191" spans="4:4" hidden="1" x14ac:dyDescent="0.25">
      <c r="D10191" s="20"/>
    </row>
    <row r="10192" spans="4:4" hidden="1" x14ac:dyDescent="0.25">
      <c r="D10192" s="20"/>
    </row>
    <row r="10193" spans="4:4" hidden="1" x14ac:dyDescent="0.25">
      <c r="D10193" s="20"/>
    </row>
    <row r="10194" spans="4:4" hidden="1" x14ac:dyDescent="0.25">
      <c r="D10194" s="20"/>
    </row>
    <row r="10195" spans="4:4" hidden="1" x14ac:dyDescent="0.25">
      <c r="D10195" s="20"/>
    </row>
    <row r="10196" spans="4:4" hidden="1" x14ac:dyDescent="0.25">
      <c r="D10196" s="20"/>
    </row>
    <row r="10197" spans="4:4" hidden="1" x14ac:dyDescent="0.25">
      <c r="D10197" s="20"/>
    </row>
    <row r="10198" spans="4:4" hidden="1" x14ac:dyDescent="0.25">
      <c r="D10198" s="20"/>
    </row>
    <row r="10199" spans="4:4" hidden="1" x14ac:dyDescent="0.25">
      <c r="D10199" s="20"/>
    </row>
    <row r="10200" spans="4:4" hidden="1" x14ac:dyDescent="0.25">
      <c r="D10200" s="20"/>
    </row>
    <row r="10201" spans="4:4" hidden="1" x14ac:dyDescent="0.25">
      <c r="D10201" s="20"/>
    </row>
    <row r="10202" spans="4:4" hidden="1" x14ac:dyDescent="0.25">
      <c r="D10202" s="20"/>
    </row>
    <row r="10203" spans="4:4" hidden="1" x14ac:dyDescent="0.25">
      <c r="D10203" s="20"/>
    </row>
    <row r="10204" spans="4:4" hidden="1" x14ac:dyDescent="0.25">
      <c r="D10204" s="20"/>
    </row>
    <row r="10205" spans="4:4" hidden="1" x14ac:dyDescent="0.25">
      <c r="D10205" s="20"/>
    </row>
    <row r="10206" spans="4:4" hidden="1" x14ac:dyDescent="0.25">
      <c r="D10206" s="20"/>
    </row>
    <row r="10207" spans="4:4" hidden="1" x14ac:dyDescent="0.25">
      <c r="D10207" s="20"/>
    </row>
    <row r="10208" spans="4:4" hidden="1" x14ac:dyDescent="0.25">
      <c r="D10208" s="20"/>
    </row>
    <row r="10209" spans="4:4" hidden="1" x14ac:dyDescent="0.25">
      <c r="D10209" s="20"/>
    </row>
    <row r="10210" spans="4:4" hidden="1" x14ac:dyDescent="0.25">
      <c r="D10210" s="20"/>
    </row>
    <row r="10211" spans="4:4" hidden="1" x14ac:dyDescent="0.25">
      <c r="D10211" s="20"/>
    </row>
    <row r="10212" spans="4:4" hidden="1" x14ac:dyDescent="0.25">
      <c r="D10212" s="20"/>
    </row>
    <row r="10213" spans="4:4" hidden="1" x14ac:dyDescent="0.25">
      <c r="D10213" s="20"/>
    </row>
    <row r="10214" spans="4:4" hidden="1" x14ac:dyDescent="0.25">
      <c r="D10214" s="20"/>
    </row>
    <row r="10215" spans="4:4" hidden="1" x14ac:dyDescent="0.25">
      <c r="D10215" s="20"/>
    </row>
    <row r="10216" spans="4:4" hidden="1" x14ac:dyDescent="0.25">
      <c r="D10216" s="20"/>
    </row>
    <row r="10217" spans="4:4" hidden="1" x14ac:dyDescent="0.25">
      <c r="D10217" s="20"/>
    </row>
    <row r="10218" spans="4:4" hidden="1" x14ac:dyDescent="0.25">
      <c r="D10218" s="20"/>
    </row>
    <row r="10219" spans="4:4" hidden="1" x14ac:dyDescent="0.25">
      <c r="D10219" s="20"/>
    </row>
    <row r="10220" spans="4:4" hidden="1" x14ac:dyDescent="0.25">
      <c r="D10220" s="20"/>
    </row>
    <row r="10221" spans="4:4" hidden="1" x14ac:dyDescent="0.25">
      <c r="D10221" s="20"/>
    </row>
    <row r="10222" spans="4:4" hidden="1" x14ac:dyDescent="0.25">
      <c r="D10222" s="20"/>
    </row>
    <row r="10223" spans="4:4" hidden="1" x14ac:dyDescent="0.25">
      <c r="D10223" s="20"/>
    </row>
    <row r="10224" spans="4:4" hidden="1" x14ac:dyDescent="0.25">
      <c r="D10224" s="20"/>
    </row>
    <row r="10225" spans="4:4" hidden="1" x14ac:dyDescent="0.25">
      <c r="D10225" s="20"/>
    </row>
    <row r="10226" spans="4:4" hidden="1" x14ac:dyDescent="0.25">
      <c r="D10226" s="20"/>
    </row>
    <row r="10227" spans="4:4" hidden="1" x14ac:dyDescent="0.25">
      <c r="D10227" s="20"/>
    </row>
    <row r="10228" spans="4:4" hidden="1" x14ac:dyDescent="0.25">
      <c r="D10228" s="20"/>
    </row>
    <row r="10229" spans="4:4" hidden="1" x14ac:dyDescent="0.25">
      <c r="D10229" s="20"/>
    </row>
    <row r="10230" spans="4:4" hidden="1" x14ac:dyDescent="0.25">
      <c r="D10230" s="20"/>
    </row>
    <row r="10231" spans="4:4" hidden="1" x14ac:dyDescent="0.25">
      <c r="D10231" s="20"/>
    </row>
    <row r="10232" spans="4:4" hidden="1" x14ac:dyDescent="0.25">
      <c r="D10232" s="20"/>
    </row>
    <row r="10233" spans="4:4" hidden="1" x14ac:dyDescent="0.25">
      <c r="D10233" s="20"/>
    </row>
    <row r="10234" spans="4:4" hidden="1" x14ac:dyDescent="0.25">
      <c r="D10234" s="20"/>
    </row>
    <row r="10235" spans="4:4" hidden="1" x14ac:dyDescent="0.25">
      <c r="D10235" s="20"/>
    </row>
    <row r="10236" spans="4:4" hidden="1" x14ac:dyDescent="0.25">
      <c r="D10236" s="20"/>
    </row>
    <row r="10237" spans="4:4" hidden="1" x14ac:dyDescent="0.25">
      <c r="D10237" s="20"/>
    </row>
    <row r="10238" spans="4:4" hidden="1" x14ac:dyDescent="0.25">
      <c r="D10238" s="20"/>
    </row>
    <row r="10239" spans="4:4" hidden="1" x14ac:dyDescent="0.25">
      <c r="D10239" s="20"/>
    </row>
    <row r="10240" spans="4:4" hidden="1" x14ac:dyDescent="0.25">
      <c r="D10240" s="20"/>
    </row>
    <row r="10241" spans="4:4" hidden="1" x14ac:dyDescent="0.25">
      <c r="D10241" s="20"/>
    </row>
    <row r="10242" spans="4:4" hidden="1" x14ac:dyDescent="0.25">
      <c r="D10242" s="20"/>
    </row>
    <row r="10243" spans="4:4" hidden="1" x14ac:dyDescent="0.25">
      <c r="D10243" s="20"/>
    </row>
    <row r="10244" spans="4:4" hidden="1" x14ac:dyDescent="0.25">
      <c r="D10244" s="20"/>
    </row>
    <row r="10245" spans="4:4" hidden="1" x14ac:dyDescent="0.25">
      <c r="D10245" s="20"/>
    </row>
    <row r="10246" spans="4:4" hidden="1" x14ac:dyDescent="0.25">
      <c r="D10246" s="20"/>
    </row>
    <row r="10247" spans="4:4" hidden="1" x14ac:dyDescent="0.25">
      <c r="D10247" s="20"/>
    </row>
    <row r="10248" spans="4:4" hidden="1" x14ac:dyDescent="0.25">
      <c r="D10248" s="20"/>
    </row>
    <row r="10249" spans="4:4" hidden="1" x14ac:dyDescent="0.25">
      <c r="D10249" s="20"/>
    </row>
    <row r="10250" spans="4:4" hidden="1" x14ac:dyDescent="0.25">
      <c r="D10250" s="20"/>
    </row>
    <row r="10251" spans="4:4" hidden="1" x14ac:dyDescent="0.25">
      <c r="D10251" s="20"/>
    </row>
    <row r="10252" spans="4:4" hidden="1" x14ac:dyDescent="0.25">
      <c r="D10252" s="20"/>
    </row>
    <row r="10253" spans="4:4" hidden="1" x14ac:dyDescent="0.25">
      <c r="D10253" s="20"/>
    </row>
    <row r="10254" spans="4:4" hidden="1" x14ac:dyDescent="0.25">
      <c r="D10254" s="20"/>
    </row>
    <row r="10255" spans="4:4" hidden="1" x14ac:dyDescent="0.25">
      <c r="D10255" s="20"/>
    </row>
    <row r="10256" spans="4:4" hidden="1" x14ac:dyDescent="0.25">
      <c r="D10256" s="20"/>
    </row>
    <row r="10257" spans="4:4" hidden="1" x14ac:dyDescent="0.25">
      <c r="D10257" s="20"/>
    </row>
    <row r="10258" spans="4:4" hidden="1" x14ac:dyDescent="0.25">
      <c r="D10258" s="20"/>
    </row>
    <row r="10259" spans="4:4" hidden="1" x14ac:dyDescent="0.25">
      <c r="D10259" s="20"/>
    </row>
    <row r="10260" spans="4:4" hidden="1" x14ac:dyDescent="0.25">
      <c r="D10260" s="20"/>
    </row>
    <row r="10261" spans="4:4" hidden="1" x14ac:dyDescent="0.25">
      <c r="D10261" s="20"/>
    </row>
    <row r="10262" spans="4:4" hidden="1" x14ac:dyDescent="0.25">
      <c r="D10262" s="20"/>
    </row>
    <row r="10263" spans="4:4" hidden="1" x14ac:dyDescent="0.25">
      <c r="D10263" s="20"/>
    </row>
    <row r="10264" spans="4:4" hidden="1" x14ac:dyDescent="0.25">
      <c r="D10264" s="20"/>
    </row>
    <row r="10265" spans="4:4" hidden="1" x14ac:dyDescent="0.25">
      <c r="D10265" s="20"/>
    </row>
    <row r="10266" spans="4:4" hidden="1" x14ac:dyDescent="0.25">
      <c r="D10266" s="20"/>
    </row>
    <row r="10267" spans="4:4" hidden="1" x14ac:dyDescent="0.25">
      <c r="D10267" s="20"/>
    </row>
    <row r="10268" spans="4:4" hidden="1" x14ac:dyDescent="0.25">
      <c r="D10268" s="20"/>
    </row>
    <row r="10269" spans="4:4" hidden="1" x14ac:dyDescent="0.25">
      <c r="D10269" s="20"/>
    </row>
    <row r="10270" spans="4:4" hidden="1" x14ac:dyDescent="0.25">
      <c r="D10270" s="20"/>
    </row>
    <row r="10271" spans="4:4" hidden="1" x14ac:dyDescent="0.25">
      <c r="D10271" s="20"/>
    </row>
    <row r="10272" spans="4:4" hidden="1" x14ac:dyDescent="0.25">
      <c r="D10272" s="20"/>
    </row>
    <row r="10273" spans="4:4" hidden="1" x14ac:dyDescent="0.25">
      <c r="D10273" s="20"/>
    </row>
    <row r="10274" spans="4:4" hidden="1" x14ac:dyDescent="0.25">
      <c r="D10274" s="20"/>
    </row>
    <row r="10275" spans="4:4" hidden="1" x14ac:dyDescent="0.25">
      <c r="D10275" s="20"/>
    </row>
    <row r="10276" spans="4:4" hidden="1" x14ac:dyDescent="0.25">
      <c r="D10276" s="20"/>
    </row>
    <row r="10277" spans="4:4" hidden="1" x14ac:dyDescent="0.25">
      <c r="D10277" s="20"/>
    </row>
    <row r="10278" spans="4:4" hidden="1" x14ac:dyDescent="0.25">
      <c r="D10278" s="20"/>
    </row>
    <row r="10279" spans="4:4" hidden="1" x14ac:dyDescent="0.25">
      <c r="D10279" s="20"/>
    </row>
    <row r="10280" spans="4:4" hidden="1" x14ac:dyDescent="0.25">
      <c r="D10280" s="20"/>
    </row>
    <row r="10281" spans="4:4" hidden="1" x14ac:dyDescent="0.25">
      <c r="D10281" s="20"/>
    </row>
    <row r="10282" spans="4:4" hidden="1" x14ac:dyDescent="0.25">
      <c r="D10282" s="20"/>
    </row>
    <row r="10283" spans="4:4" hidden="1" x14ac:dyDescent="0.25">
      <c r="D10283" s="20"/>
    </row>
    <row r="10284" spans="4:4" hidden="1" x14ac:dyDescent="0.25">
      <c r="D10284" s="20"/>
    </row>
    <row r="10285" spans="4:4" hidden="1" x14ac:dyDescent="0.25">
      <c r="D10285" s="20"/>
    </row>
    <row r="10286" spans="4:4" hidden="1" x14ac:dyDescent="0.25">
      <c r="D10286" s="20"/>
    </row>
    <row r="10287" spans="4:4" hidden="1" x14ac:dyDescent="0.25">
      <c r="D10287" s="20"/>
    </row>
    <row r="10288" spans="4:4" hidden="1" x14ac:dyDescent="0.25">
      <c r="D10288" s="20"/>
    </row>
    <row r="10289" spans="4:4" hidden="1" x14ac:dyDescent="0.25">
      <c r="D10289" s="20"/>
    </row>
    <row r="10290" spans="4:4" hidden="1" x14ac:dyDescent="0.25">
      <c r="D10290" s="20"/>
    </row>
    <row r="10291" spans="4:4" hidden="1" x14ac:dyDescent="0.25">
      <c r="D10291" s="20"/>
    </row>
    <row r="10292" spans="4:4" hidden="1" x14ac:dyDescent="0.25">
      <c r="D10292" s="20"/>
    </row>
    <row r="10293" spans="4:4" hidden="1" x14ac:dyDescent="0.25">
      <c r="D10293" s="20"/>
    </row>
    <row r="10294" spans="4:4" hidden="1" x14ac:dyDescent="0.25">
      <c r="D10294" s="20"/>
    </row>
    <row r="10295" spans="4:4" hidden="1" x14ac:dyDescent="0.25">
      <c r="D10295" s="20"/>
    </row>
    <row r="10296" spans="4:4" hidden="1" x14ac:dyDescent="0.25">
      <c r="D10296" s="20"/>
    </row>
    <row r="10297" spans="4:4" hidden="1" x14ac:dyDescent="0.25">
      <c r="D10297" s="20"/>
    </row>
    <row r="10298" spans="4:4" hidden="1" x14ac:dyDescent="0.25">
      <c r="D10298" s="20"/>
    </row>
    <row r="10299" spans="4:4" hidden="1" x14ac:dyDescent="0.25">
      <c r="D10299" s="20"/>
    </row>
    <row r="10300" spans="4:4" hidden="1" x14ac:dyDescent="0.25">
      <c r="D10300" s="20"/>
    </row>
    <row r="10301" spans="4:4" hidden="1" x14ac:dyDescent="0.25">
      <c r="D10301" s="20"/>
    </row>
    <row r="10302" spans="4:4" hidden="1" x14ac:dyDescent="0.25">
      <c r="D10302" s="20"/>
    </row>
    <row r="10303" spans="4:4" hidden="1" x14ac:dyDescent="0.25">
      <c r="D10303" s="20"/>
    </row>
    <row r="10304" spans="4:4" hidden="1" x14ac:dyDescent="0.25">
      <c r="D10304" s="20"/>
    </row>
    <row r="10305" spans="4:4" hidden="1" x14ac:dyDescent="0.25">
      <c r="D10305" s="20"/>
    </row>
    <row r="10306" spans="4:4" hidden="1" x14ac:dyDescent="0.25">
      <c r="D10306" s="20"/>
    </row>
    <row r="10307" spans="4:4" hidden="1" x14ac:dyDescent="0.25">
      <c r="D10307" s="20"/>
    </row>
    <row r="10308" spans="4:4" hidden="1" x14ac:dyDescent="0.25">
      <c r="D10308" s="20"/>
    </row>
    <row r="10309" spans="4:4" hidden="1" x14ac:dyDescent="0.25">
      <c r="D10309" s="20"/>
    </row>
    <row r="10310" spans="4:4" hidden="1" x14ac:dyDescent="0.25">
      <c r="D10310" s="20"/>
    </row>
    <row r="10311" spans="4:4" hidden="1" x14ac:dyDescent="0.25">
      <c r="D10311" s="20"/>
    </row>
    <row r="10312" spans="4:4" hidden="1" x14ac:dyDescent="0.25">
      <c r="D10312" s="20"/>
    </row>
    <row r="10313" spans="4:4" hidden="1" x14ac:dyDescent="0.25">
      <c r="D10313" s="20"/>
    </row>
    <row r="10314" spans="4:4" hidden="1" x14ac:dyDescent="0.25">
      <c r="D10314" s="20"/>
    </row>
    <row r="10315" spans="4:4" hidden="1" x14ac:dyDescent="0.25">
      <c r="D10315" s="20"/>
    </row>
    <row r="10316" spans="4:4" hidden="1" x14ac:dyDescent="0.25">
      <c r="D10316" s="20"/>
    </row>
    <row r="10317" spans="4:4" hidden="1" x14ac:dyDescent="0.25">
      <c r="D10317" s="20"/>
    </row>
    <row r="10318" spans="4:4" hidden="1" x14ac:dyDescent="0.25">
      <c r="D10318" s="20"/>
    </row>
    <row r="10319" spans="4:4" hidden="1" x14ac:dyDescent="0.25">
      <c r="D10319" s="20"/>
    </row>
    <row r="10320" spans="4:4" hidden="1" x14ac:dyDescent="0.25">
      <c r="D10320" s="20"/>
    </row>
    <row r="10321" spans="4:4" hidden="1" x14ac:dyDescent="0.25">
      <c r="D10321" s="20"/>
    </row>
    <row r="10322" spans="4:4" hidden="1" x14ac:dyDescent="0.25">
      <c r="D10322" s="20"/>
    </row>
    <row r="10323" spans="4:4" hidden="1" x14ac:dyDescent="0.25">
      <c r="D10323" s="20"/>
    </row>
    <row r="10324" spans="4:4" hidden="1" x14ac:dyDescent="0.25">
      <c r="D10324" s="20"/>
    </row>
    <row r="10325" spans="4:4" hidden="1" x14ac:dyDescent="0.25">
      <c r="D10325" s="20"/>
    </row>
    <row r="10326" spans="4:4" hidden="1" x14ac:dyDescent="0.25">
      <c r="D10326" s="20"/>
    </row>
    <row r="10327" spans="4:4" hidden="1" x14ac:dyDescent="0.25">
      <c r="D10327" s="20"/>
    </row>
    <row r="10328" spans="4:4" hidden="1" x14ac:dyDescent="0.25">
      <c r="D10328" s="20"/>
    </row>
    <row r="10329" spans="4:4" hidden="1" x14ac:dyDescent="0.25">
      <c r="D10329" s="20"/>
    </row>
    <row r="10330" spans="4:4" hidden="1" x14ac:dyDescent="0.25">
      <c r="D10330" s="20"/>
    </row>
    <row r="10331" spans="4:4" hidden="1" x14ac:dyDescent="0.25">
      <c r="D10331" s="20"/>
    </row>
    <row r="10332" spans="4:4" hidden="1" x14ac:dyDescent="0.25">
      <c r="D10332" s="20"/>
    </row>
    <row r="10333" spans="4:4" hidden="1" x14ac:dyDescent="0.25">
      <c r="D10333" s="20"/>
    </row>
    <row r="10334" spans="4:4" hidden="1" x14ac:dyDescent="0.25">
      <c r="D10334" s="20"/>
    </row>
    <row r="10335" spans="4:4" hidden="1" x14ac:dyDescent="0.25">
      <c r="D10335" s="20"/>
    </row>
    <row r="10336" spans="4:4" hidden="1" x14ac:dyDescent="0.25">
      <c r="D10336" s="20"/>
    </row>
    <row r="10337" spans="4:4" hidden="1" x14ac:dyDescent="0.25">
      <c r="D10337" s="20"/>
    </row>
    <row r="10338" spans="4:4" hidden="1" x14ac:dyDescent="0.25">
      <c r="D10338" s="20"/>
    </row>
    <row r="10339" spans="4:4" hidden="1" x14ac:dyDescent="0.25">
      <c r="D10339" s="20"/>
    </row>
    <row r="10340" spans="4:4" hidden="1" x14ac:dyDescent="0.25">
      <c r="D10340" s="20"/>
    </row>
    <row r="10341" spans="4:4" hidden="1" x14ac:dyDescent="0.25">
      <c r="D10341" s="20"/>
    </row>
    <row r="10342" spans="4:4" hidden="1" x14ac:dyDescent="0.25">
      <c r="D10342" s="20"/>
    </row>
    <row r="10343" spans="4:4" hidden="1" x14ac:dyDescent="0.25">
      <c r="D10343" s="20"/>
    </row>
    <row r="10344" spans="4:4" hidden="1" x14ac:dyDescent="0.25">
      <c r="D10344" s="20"/>
    </row>
    <row r="10345" spans="4:4" hidden="1" x14ac:dyDescent="0.25">
      <c r="D10345" s="20"/>
    </row>
    <row r="10346" spans="4:4" hidden="1" x14ac:dyDescent="0.25">
      <c r="D10346" s="20"/>
    </row>
    <row r="10347" spans="4:4" hidden="1" x14ac:dyDescent="0.25">
      <c r="D10347" s="20"/>
    </row>
    <row r="10348" spans="4:4" hidden="1" x14ac:dyDescent="0.25">
      <c r="D10348" s="20"/>
    </row>
    <row r="10349" spans="4:4" hidden="1" x14ac:dyDescent="0.25">
      <c r="D10349" s="20"/>
    </row>
    <row r="10350" spans="4:4" hidden="1" x14ac:dyDescent="0.25">
      <c r="D10350" s="20"/>
    </row>
    <row r="10351" spans="4:4" hidden="1" x14ac:dyDescent="0.25">
      <c r="D10351" s="20"/>
    </row>
    <row r="10352" spans="4:4" hidden="1" x14ac:dyDescent="0.25">
      <c r="D10352" s="20"/>
    </row>
    <row r="10353" spans="4:4" hidden="1" x14ac:dyDescent="0.25">
      <c r="D10353" s="20"/>
    </row>
    <row r="10354" spans="4:4" hidden="1" x14ac:dyDescent="0.25">
      <c r="D10354" s="20"/>
    </row>
    <row r="10355" spans="4:4" hidden="1" x14ac:dyDescent="0.25">
      <c r="D10355" s="20"/>
    </row>
    <row r="10356" spans="4:4" hidden="1" x14ac:dyDescent="0.25">
      <c r="D10356" s="20"/>
    </row>
    <row r="10357" spans="4:4" hidden="1" x14ac:dyDescent="0.25">
      <c r="D10357" s="20"/>
    </row>
    <row r="10358" spans="4:4" hidden="1" x14ac:dyDescent="0.25">
      <c r="D10358" s="20"/>
    </row>
    <row r="10359" spans="4:4" hidden="1" x14ac:dyDescent="0.25">
      <c r="D10359" s="20"/>
    </row>
    <row r="10360" spans="4:4" hidden="1" x14ac:dyDescent="0.25">
      <c r="D10360" s="20"/>
    </row>
    <row r="10361" spans="4:4" hidden="1" x14ac:dyDescent="0.25">
      <c r="D10361" s="20"/>
    </row>
    <row r="10362" spans="4:4" hidden="1" x14ac:dyDescent="0.25">
      <c r="D10362" s="20"/>
    </row>
    <row r="10363" spans="4:4" hidden="1" x14ac:dyDescent="0.25">
      <c r="D10363" s="20"/>
    </row>
    <row r="10364" spans="4:4" hidden="1" x14ac:dyDescent="0.25">
      <c r="D10364" s="20"/>
    </row>
    <row r="10365" spans="4:4" hidden="1" x14ac:dyDescent="0.25">
      <c r="D10365" s="20"/>
    </row>
    <row r="10366" spans="4:4" hidden="1" x14ac:dyDescent="0.25">
      <c r="D10366" s="20"/>
    </row>
    <row r="10367" spans="4:4" hidden="1" x14ac:dyDescent="0.25">
      <c r="D10367" s="20"/>
    </row>
    <row r="10368" spans="4:4" hidden="1" x14ac:dyDescent="0.25">
      <c r="D10368" s="20"/>
    </row>
    <row r="10369" spans="4:4" hidden="1" x14ac:dyDescent="0.25">
      <c r="D10369" s="20"/>
    </row>
    <row r="10370" spans="4:4" hidden="1" x14ac:dyDescent="0.25">
      <c r="D10370" s="20"/>
    </row>
    <row r="10371" spans="4:4" hidden="1" x14ac:dyDescent="0.25">
      <c r="D10371" s="20"/>
    </row>
    <row r="10372" spans="4:4" hidden="1" x14ac:dyDescent="0.25">
      <c r="D10372" s="20"/>
    </row>
    <row r="10373" spans="4:4" hidden="1" x14ac:dyDescent="0.25">
      <c r="D10373" s="20"/>
    </row>
    <row r="10374" spans="4:4" hidden="1" x14ac:dyDescent="0.25">
      <c r="D10374" s="20"/>
    </row>
    <row r="10375" spans="4:4" hidden="1" x14ac:dyDescent="0.25">
      <c r="D10375" s="20"/>
    </row>
    <row r="10376" spans="4:4" hidden="1" x14ac:dyDescent="0.25">
      <c r="D10376" s="20"/>
    </row>
    <row r="10377" spans="4:4" hidden="1" x14ac:dyDescent="0.25">
      <c r="D10377" s="20"/>
    </row>
    <row r="10378" spans="4:4" hidden="1" x14ac:dyDescent="0.25">
      <c r="D10378" s="20"/>
    </row>
    <row r="10379" spans="4:4" hidden="1" x14ac:dyDescent="0.25">
      <c r="D10379" s="20"/>
    </row>
    <row r="10380" spans="4:4" hidden="1" x14ac:dyDescent="0.25">
      <c r="D10380" s="20"/>
    </row>
    <row r="10381" spans="4:4" hidden="1" x14ac:dyDescent="0.25">
      <c r="D10381" s="20"/>
    </row>
    <row r="10382" spans="4:4" hidden="1" x14ac:dyDescent="0.25">
      <c r="D10382" s="20"/>
    </row>
    <row r="10383" spans="4:4" hidden="1" x14ac:dyDescent="0.25">
      <c r="D10383" s="20"/>
    </row>
    <row r="10384" spans="4:4" hidden="1" x14ac:dyDescent="0.25">
      <c r="D10384" s="20"/>
    </row>
    <row r="10385" spans="4:4" hidden="1" x14ac:dyDescent="0.25">
      <c r="D10385" s="20"/>
    </row>
    <row r="10386" spans="4:4" hidden="1" x14ac:dyDescent="0.25">
      <c r="D10386" s="20"/>
    </row>
    <row r="10387" spans="4:4" hidden="1" x14ac:dyDescent="0.25">
      <c r="D10387" s="20"/>
    </row>
    <row r="10388" spans="4:4" hidden="1" x14ac:dyDescent="0.25">
      <c r="D10388" s="20"/>
    </row>
    <row r="10389" spans="4:4" hidden="1" x14ac:dyDescent="0.25">
      <c r="D10389" s="20"/>
    </row>
    <row r="10390" spans="4:4" hidden="1" x14ac:dyDescent="0.25">
      <c r="D10390" s="20"/>
    </row>
    <row r="10391" spans="4:4" hidden="1" x14ac:dyDescent="0.25">
      <c r="D10391" s="20"/>
    </row>
    <row r="10392" spans="4:4" hidden="1" x14ac:dyDescent="0.25">
      <c r="D10392" s="20"/>
    </row>
    <row r="10393" spans="4:4" hidden="1" x14ac:dyDescent="0.25">
      <c r="D10393" s="20"/>
    </row>
    <row r="10394" spans="4:4" hidden="1" x14ac:dyDescent="0.25">
      <c r="D10394" s="20"/>
    </row>
    <row r="10395" spans="4:4" hidden="1" x14ac:dyDescent="0.25">
      <c r="D10395" s="20"/>
    </row>
    <row r="10396" spans="4:4" hidden="1" x14ac:dyDescent="0.25">
      <c r="D10396" s="20"/>
    </row>
    <row r="10397" spans="4:4" hidden="1" x14ac:dyDescent="0.25">
      <c r="D10397" s="20"/>
    </row>
    <row r="10398" spans="4:4" hidden="1" x14ac:dyDescent="0.25">
      <c r="D10398" s="20"/>
    </row>
    <row r="10399" spans="4:4" hidden="1" x14ac:dyDescent="0.25">
      <c r="D10399" s="20"/>
    </row>
    <row r="10400" spans="4:4" hidden="1" x14ac:dyDescent="0.25">
      <c r="D10400" s="20"/>
    </row>
    <row r="10401" spans="4:4" hidden="1" x14ac:dyDescent="0.25">
      <c r="D10401" s="20"/>
    </row>
    <row r="10402" spans="4:4" hidden="1" x14ac:dyDescent="0.25">
      <c r="D10402" s="20"/>
    </row>
    <row r="10403" spans="4:4" hidden="1" x14ac:dyDescent="0.25">
      <c r="D10403" s="20"/>
    </row>
    <row r="10404" spans="4:4" hidden="1" x14ac:dyDescent="0.25">
      <c r="D10404" s="20"/>
    </row>
    <row r="10405" spans="4:4" hidden="1" x14ac:dyDescent="0.25">
      <c r="D10405" s="20"/>
    </row>
    <row r="10406" spans="4:4" hidden="1" x14ac:dyDescent="0.25">
      <c r="D10406" s="20"/>
    </row>
    <row r="10407" spans="4:4" hidden="1" x14ac:dyDescent="0.25">
      <c r="D10407" s="20"/>
    </row>
    <row r="10408" spans="4:4" hidden="1" x14ac:dyDescent="0.25">
      <c r="D10408" s="20"/>
    </row>
    <row r="10409" spans="4:4" hidden="1" x14ac:dyDescent="0.25">
      <c r="D10409" s="20"/>
    </row>
    <row r="10410" spans="4:4" hidden="1" x14ac:dyDescent="0.25">
      <c r="D10410" s="20"/>
    </row>
    <row r="10411" spans="4:4" hidden="1" x14ac:dyDescent="0.25">
      <c r="D10411" s="20"/>
    </row>
    <row r="10412" spans="4:4" hidden="1" x14ac:dyDescent="0.25">
      <c r="D10412" s="20"/>
    </row>
    <row r="10413" spans="4:4" hidden="1" x14ac:dyDescent="0.25">
      <c r="D10413" s="20"/>
    </row>
    <row r="10414" spans="4:4" hidden="1" x14ac:dyDescent="0.25">
      <c r="D10414" s="20"/>
    </row>
    <row r="10415" spans="4:4" hidden="1" x14ac:dyDescent="0.25">
      <c r="D10415" s="20"/>
    </row>
    <row r="10416" spans="4:4" hidden="1" x14ac:dyDescent="0.25">
      <c r="D10416" s="20"/>
    </row>
    <row r="10417" spans="4:4" hidden="1" x14ac:dyDescent="0.25">
      <c r="D10417" s="20"/>
    </row>
    <row r="10418" spans="4:4" hidden="1" x14ac:dyDescent="0.25">
      <c r="D10418" s="20"/>
    </row>
    <row r="10419" spans="4:4" hidden="1" x14ac:dyDescent="0.25">
      <c r="D10419" s="20"/>
    </row>
    <row r="10420" spans="4:4" hidden="1" x14ac:dyDescent="0.25">
      <c r="D10420" s="20"/>
    </row>
    <row r="10421" spans="4:4" hidden="1" x14ac:dyDescent="0.25">
      <c r="D10421" s="20"/>
    </row>
    <row r="10422" spans="4:4" hidden="1" x14ac:dyDescent="0.25">
      <c r="D10422" s="20"/>
    </row>
    <row r="10423" spans="4:4" hidden="1" x14ac:dyDescent="0.25">
      <c r="D10423" s="20"/>
    </row>
    <row r="10424" spans="4:4" hidden="1" x14ac:dyDescent="0.25">
      <c r="D10424" s="20"/>
    </row>
    <row r="10425" spans="4:4" hidden="1" x14ac:dyDescent="0.25">
      <c r="D10425" s="20"/>
    </row>
    <row r="10426" spans="4:4" hidden="1" x14ac:dyDescent="0.25">
      <c r="D10426" s="20"/>
    </row>
    <row r="10427" spans="4:4" hidden="1" x14ac:dyDescent="0.25">
      <c r="D10427" s="20"/>
    </row>
    <row r="10428" spans="4:4" hidden="1" x14ac:dyDescent="0.25">
      <c r="D10428" s="20"/>
    </row>
    <row r="10429" spans="4:4" hidden="1" x14ac:dyDescent="0.25">
      <c r="D10429" s="20"/>
    </row>
    <row r="10430" spans="4:4" hidden="1" x14ac:dyDescent="0.25">
      <c r="D10430" s="20"/>
    </row>
    <row r="10431" spans="4:4" hidden="1" x14ac:dyDescent="0.25">
      <c r="D10431" s="20"/>
    </row>
    <row r="10432" spans="4:4" hidden="1" x14ac:dyDescent="0.25">
      <c r="D10432" s="20"/>
    </row>
    <row r="10433" spans="4:4" hidden="1" x14ac:dyDescent="0.25">
      <c r="D10433" s="20"/>
    </row>
    <row r="10434" spans="4:4" hidden="1" x14ac:dyDescent="0.25">
      <c r="D10434" s="20"/>
    </row>
    <row r="10435" spans="4:4" hidden="1" x14ac:dyDescent="0.25">
      <c r="D10435" s="20"/>
    </row>
    <row r="10436" spans="4:4" hidden="1" x14ac:dyDescent="0.25">
      <c r="D10436" s="20"/>
    </row>
    <row r="10437" spans="4:4" hidden="1" x14ac:dyDescent="0.25">
      <c r="D10437" s="20"/>
    </row>
    <row r="10438" spans="4:4" hidden="1" x14ac:dyDescent="0.25">
      <c r="D10438" s="20"/>
    </row>
    <row r="10439" spans="4:4" hidden="1" x14ac:dyDescent="0.25">
      <c r="D10439" s="20"/>
    </row>
    <row r="10440" spans="4:4" hidden="1" x14ac:dyDescent="0.25">
      <c r="D10440" s="20"/>
    </row>
    <row r="10441" spans="4:4" hidden="1" x14ac:dyDescent="0.25">
      <c r="D10441" s="20"/>
    </row>
    <row r="10442" spans="4:4" hidden="1" x14ac:dyDescent="0.25">
      <c r="D10442" s="20"/>
    </row>
    <row r="10443" spans="4:4" hidden="1" x14ac:dyDescent="0.25">
      <c r="D10443" s="20"/>
    </row>
    <row r="10444" spans="4:4" hidden="1" x14ac:dyDescent="0.25">
      <c r="D10444" s="20"/>
    </row>
    <row r="10445" spans="4:4" hidden="1" x14ac:dyDescent="0.25">
      <c r="D10445" s="20"/>
    </row>
    <row r="10446" spans="4:4" hidden="1" x14ac:dyDescent="0.25">
      <c r="D10446" s="20"/>
    </row>
    <row r="10447" spans="4:4" hidden="1" x14ac:dyDescent="0.25">
      <c r="D10447" s="20"/>
    </row>
    <row r="10448" spans="4:4" hidden="1" x14ac:dyDescent="0.25">
      <c r="D10448" s="20"/>
    </row>
    <row r="10449" spans="4:4" hidden="1" x14ac:dyDescent="0.25">
      <c r="D10449" s="20"/>
    </row>
    <row r="10450" spans="4:4" hidden="1" x14ac:dyDescent="0.25">
      <c r="D10450" s="20"/>
    </row>
    <row r="10451" spans="4:4" hidden="1" x14ac:dyDescent="0.25">
      <c r="D10451" s="20"/>
    </row>
    <row r="10452" spans="4:4" hidden="1" x14ac:dyDescent="0.25">
      <c r="D10452" s="20"/>
    </row>
    <row r="10453" spans="4:4" hidden="1" x14ac:dyDescent="0.25">
      <c r="D10453" s="20"/>
    </row>
    <row r="10454" spans="4:4" hidden="1" x14ac:dyDescent="0.25">
      <c r="D10454" s="20"/>
    </row>
    <row r="10455" spans="4:4" hidden="1" x14ac:dyDescent="0.25">
      <c r="D10455" s="20"/>
    </row>
    <row r="10456" spans="4:4" hidden="1" x14ac:dyDescent="0.25">
      <c r="D10456" s="20"/>
    </row>
    <row r="10457" spans="4:4" hidden="1" x14ac:dyDescent="0.25">
      <c r="D10457" s="20"/>
    </row>
    <row r="10458" spans="4:4" hidden="1" x14ac:dyDescent="0.25">
      <c r="D10458" s="20"/>
    </row>
    <row r="10459" spans="4:4" hidden="1" x14ac:dyDescent="0.25">
      <c r="D10459" s="20"/>
    </row>
    <row r="10460" spans="4:4" hidden="1" x14ac:dyDescent="0.25">
      <c r="D10460" s="20"/>
    </row>
    <row r="10461" spans="4:4" hidden="1" x14ac:dyDescent="0.25">
      <c r="D10461" s="20"/>
    </row>
    <row r="10462" spans="4:4" hidden="1" x14ac:dyDescent="0.25">
      <c r="D10462" s="20"/>
    </row>
    <row r="10463" spans="4:4" hidden="1" x14ac:dyDescent="0.25">
      <c r="D10463" s="20"/>
    </row>
    <row r="10464" spans="4:4" hidden="1" x14ac:dyDescent="0.25">
      <c r="D10464" s="20"/>
    </row>
    <row r="10465" spans="4:4" hidden="1" x14ac:dyDescent="0.25">
      <c r="D10465" s="20"/>
    </row>
    <row r="10466" spans="4:4" hidden="1" x14ac:dyDescent="0.25">
      <c r="D10466" s="20"/>
    </row>
    <row r="10467" spans="4:4" hidden="1" x14ac:dyDescent="0.25">
      <c r="D10467" s="20"/>
    </row>
    <row r="10468" spans="4:4" hidden="1" x14ac:dyDescent="0.25">
      <c r="D10468" s="20"/>
    </row>
    <row r="10469" spans="4:4" hidden="1" x14ac:dyDescent="0.25">
      <c r="D10469" s="20"/>
    </row>
    <row r="10470" spans="4:4" hidden="1" x14ac:dyDescent="0.25">
      <c r="D10470" s="20"/>
    </row>
    <row r="10471" spans="4:4" hidden="1" x14ac:dyDescent="0.25">
      <c r="D10471" s="20"/>
    </row>
    <row r="10472" spans="4:4" hidden="1" x14ac:dyDescent="0.25">
      <c r="D10472" s="20"/>
    </row>
    <row r="10473" spans="4:4" hidden="1" x14ac:dyDescent="0.25">
      <c r="D10473" s="20"/>
    </row>
    <row r="10474" spans="4:4" hidden="1" x14ac:dyDescent="0.25">
      <c r="D10474" s="20"/>
    </row>
    <row r="10475" spans="4:4" hidden="1" x14ac:dyDescent="0.25">
      <c r="D10475" s="20"/>
    </row>
    <row r="10476" spans="4:4" hidden="1" x14ac:dyDescent="0.25">
      <c r="D10476" s="20"/>
    </row>
    <row r="10477" spans="4:4" hidden="1" x14ac:dyDescent="0.25">
      <c r="D10477" s="20"/>
    </row>
    <row r="10478" spans="4:4" hidden="1" x14ac:dyDescent="0.25">
      <c r="D10478" s="20"/>
    </row>
    <row r="10479" spans="4:4" hidden="1" x14ac:dyDescent="0.25">
      <c r="D10479" s="20"/>
    </row>
    <row r="10480" spans="4:4" hidden="1" x14ac:dyDescent="0.25">
      <c r="D10480" s="20"/>
    </row>
    <row r="10481" spans="4:4" hidden="1" x14ac:dyDescent="0.25">
      <c r="D10481" s="20"/>
    </row>
    <row r="10482" spans="4:4" hidden="1" x14ac:dyDescent="0.25">
      <c r="D10482" s="20"/>
    </row>
    <row r="10483" spans="4:4" hidden="1" x14ac:dyDescent="0.25">
      <c r="D10483" s="20"/>
    </row>
    <row r="10484" spans="4:4" hidden="1" x14ac:dyDescent="0.25">
      <c r="D10484" s="20"/>
    </row>
    <row r="10485" spans="4:4" hidden="1" x14ac:dyDescent="0.25">
      <c r="D10485" s="20"/>
    </row>
    <row r="10486" spans="4:4" hidden="1" x14ac:dyDescent="0.25">
      <c r="D10486" s="20"/>
    </row>
    <row r="10487" spans="4:4" hidden="1" x14ac:dyDescent="0.25">
      <c r="D10487" s="20"/>
    </row>
    <row r="10488" spans="4:4" hidden="1" x14ac:dyDescent="0.25">
      <c r="D10488" s="20"/>
    </row>
    <row r="10489" spans="4:4" hidden="1" x14ac:dyDescent="0.25">
      <c r="D10489" s="20"/>
    </row>
    <row r="10490" spans="4:4" hidden="1" x14ac:dyDescent="0.25">
      <c r="D10490" s="20"/>
    </row>
    <row r="10491" spans="4:4" hidden="1" x14ac:dyDescent="0.25">
      <c r="D10491" s="20"/>
    </row>
    <row r="10492" spans="4:4" hidden="1" x14ac:dyDescent="0.25">
      <c r="D10492" s="20"/>
    </row>
    <row r="10493" spans="4:4" hidden="1" x14ac:dyDescent="0.25">
      <c r="D10493" s="20"/>
    </row>
    <row r="10494" spans="4:4" hidden="1" x14ac:dyDescent="0.25">
      <c r="D10494" s="20"/>
    </row>
    <row r="10495" spans="4:4" hidden="1" x14ac:dyDescent="0.25">
      <c r="D10495" s="20"/>
    </row>
    <row r="10496" spans="4:4" hidden="1" x14ac:dyDescent="0.25">
      <c r="D10496" s="20"/>
    </row>
    <row r="10497" spans="4:4" hidden="1" x14ac:dyDescent="0.25">
      <c r="D10497" s="20"/>
    </row>
    <row r="10498" spans="4:4" hidden="1" x14ac:dyDescent="0.25">
      <c r="D10498" s="20"/>
    </row>
    <row r="10499" spans="4:4" hidden="1" x14ac:dyDescent="0.25">
      <c r="D10499" s="20"/>
    </row>
    <row r="10500" spans="4:4" hidden="1" x14ac:dyDescent="0.25">
      <c r="D10500" s="20"/>
    </row>
    <row r="10501" spans="4:4" hidden="1" x14ac:dyDescent="0.25">
      <c r="D10501" s="20"/>
    </row>
    <row r="10502" spans="4:4" hidden="1" x14ac:dyDescent="0.25">
      <c r="D10502" s="20"/>
    </row>
    <row r="10503" spans="4:4" hidden="1" x14ac:dyDescent="0.25">
      <c r="D10503" s="20"/>
    </row>
    <row r="10504" spans="4:4" hidden="1" x14ac:dyDescent="0.25">
      <c r="D10504" s="20"/>
    </row>
    <row r="10505" spans="4:4" hidden="1" x14ac:dyDescent="0.25">
      <c r="D10505" s="20"/>
    </row>
    <row r="10506" spans="4:4" hidden="1" x14ac:dyDescent="0.25">
      <c r="D10506" s="20"/>
    </row>
    <row r="10507" spans="4:4" hidden="1" x14ac:dyDescent="0.25">
      <c r="D10507" s="20"/>
    </row>
    <row r="10508" spans="4:4" hidden="1" x14ac:dyDescent="0.25">
      <c r="D10508" s="20"/>
    </row>
    <row r="10509" spans="4:4" hidden="1" x14ac:dyDescent="0.25">
      <c r="D10509" s="20"/>
    </row>
    <row r="10510" spans="4:4" hidden="1" x14ac:dyDescent="0.25">
      <c r="D10510" s="20"/>
    </row>
    <row r="10511" spans="4:4" hidden="1" x14ac:dyDescent="0.25">
      <c r="D10511" s="20"/>
    </row>
    <row r="10512" spans="4:4" hidden="1" x14ac:dyDescent="0.25">
      <c r="D10512" s="20"/>
    </row>
    <row r="10513" spans="4:4" hidden="1" x14ac:dyDescent="0.25">
      <c r="D10513" s="20"/>
    </row>
    <row r="10514" spans="4:4" hidden="1" x14ac:dyDescent="0.25">
      <c r="D10514" s="20"/>
    </row>
    <row r="10515" spans="4:4" hidden="1" x14ac:dyDescent="0.25">
      <c r="D10515" s="20"/>
    </row>
    <row r="10516" spans="4:4" hidden="1" x14ac:dyDescent="0.25">
      <c r="D10516" s="20"/>
    </row>
    <row r="10517" spans="4:4" hidden="1" x14ac:dyDescent="0.25">
      <c r="D10517" s="20"/>
    </row>
    <row r="10518" spans="4:4" hidden="1" x14ac:dyDescent="0.25">
      <c r="D10518" s="20"/>
    </row>
    <row r="10519" spans="4:4" hidden="1" x14ac:dyDescent="0.25">
      <c r="D10519" s="20"/>
    </row>
    <row r="10520" spans="4:4" hidden="1" x14ac:dyDescent="0.25">
      <c r="D10520" s="20"/>
    </row>
    <row r="10521" spans="4:4" hidden="1" x14ac:dyDescent="0.25">
      <c r="D10521" s="20"/>
    </row>
    <row r="10522" spans="4:4" hidden="1" x14ac:dyDescent="0.25">
      <c r="D10522" s="20"/>
    </row>
    <row r="10523" spans="4:4" hidden="1" x14ac:dyDescent="0.25">
      <c r="D10523" s="20"/>
    </row>
    <row r="10524" spans="4:4" hidden="1" x14ac:dyDescent="0.25">
      <c r="D10524" s="20"/>
    </row>
    <row r="10525" spans="4:4" hidden="1" x14ac:dyDescent="0.25">
      <c r="D10525" s="20"/>
    </row>
    <row r="10526" spans="4:4" hidden="1" x14ac:dyDescent="0.25">
      <c r="D10526" s="20"/>
    </row>
    <row r="10527" spans="4:4" hidden="1" x14ac:dyDescent="0.25">
      <c r="D10527" s="20"/>
    </row>
    <row r="10528" spans="4:4" hidden="1" x14ac:dyDescent="0.25">
      <c r="D10528" s="20"/>
    </row>
    <row r="10529" spans="4:4" hidden="1" x14ac:dyDescent="0.25">
      <c r="D10529" s="20"/>
    </row>
    <row r="10530" spans="4:4" hidden="1" x14ac:dyDescent="0.25">
      <c r="D10530" s="20"/>
    </row>
    <row r="10531" spans="4:4" hidden="1" x14ac:dyDescent="0.25">
      <c r="D10531" s="20"/>
    </row>
    <row r="10532" spans="4:4" hidden="1" x14ac:dyDescent="0.25">
      <c r="D10532" s="20"/>
    </row>
    <row r="10533" spans="4:4" hidden="1" x14ac:dyDescent="0.25">
      <c r="D10533" s="20"/>
    </row>
    <row r="10534" spans="4:4" hidden="1" x14ac:dyDescent="0.25">
      <c r="D10534" s="20"/>
    </row>
    <row r="10535" spans="4:4" hidden="1" x14ac:dyDescent="0.25">
      <c r="D10535" s="20"/>
    </row>
    <row r="10536" spans="4:4" hidden="1" x14ac:dyDescent="0.25">
      <c r="D10536" s="20"/>
    </row>
    <row r="10537" spans="4:4" hidden="1" x14ac:dyDescent="0.25">
      <c r="D10537" s="20"/>
    </row>
    <row r="10538" spans="4:4" hidden="1" x14ac:dyDescent="0.25">
      <c r="D10538" s="20"/>
    </row>
    <row r="10539" spans="4:4" hidden="1" x14ac:dyDescent="0.25">
      <c r="D10539" s="20"/>
    </row>
    <row r="10540" spans="4:4" hidden="1" x14ac:dyDescent="0.25">
      <c r="D10540" s="20"/>
    </row>
    <row r="10541" spans="4:4" hidden="1" x14ac:dyDescent="0.25">
      <c r="D10541" s="20"/>
    </row>
    <row r="10542" spans="4:4" hidden="1" x14ac:dyDescent="0.25">
      <c r="D10542" s="20"/>
    </row>
    <row r="10543" spans="4:4" hidden="1" x14ac:dyDescent="0.25">
      <c r="D10543" s="20"/>
    </row>
    <row r="10544" spans="4:4" hidden="1" x14ac:dyDescent="0.25">
      <c r="D10544" s="20"/>
    </row>
    <row r="10545" spans="4:4" hidden="1" x14ac:dyDescent="0.25">
      <c r="D10545" s="20"/>
    </row>
    <row r="10546" spans="4:4" hidden="1" x14ac:dyDescent="0.25">
      <c r="D10546" s="20"/>
    </row>
    <row r="10547" spans="4:4" hidden="1" x14ac:dyDescent="0.25">
      <c r="D10547" s="20"/>
    </row>
    <row r="10548" spans="4:4" hidden="1" x14ac:dyDescent="0.25">
      <c r="D10548" s="20"/>
    </row>
    <row r="10549" spans="4:4" hidden="1" x14ac:dyDescent="0.25">
      <c r="D10549" s="20"/>
    </row>
    <row r="10550" spans="4:4" hidden="1" x14ac:dyDescent="0.25">
      <c r="D10550" s="20"/>
    </row>
    <row r="10551" spans="4:4" hidden="1" x14ac:dyDescent="0.25">
      <c r="D10551" s="20"/>
    </row>
    <row r="10552" spans="4:4" hidden="1" x14ac:dyDescent="0.25">
      <c r="D10552" s="20"/>
    </row>
    <row r="10553" spans="4:4" hidden="1" x14ac:dyDescent="0.25">
      <c r="D10553" s="20"/>
    </row>
    <row r="10554" spans="4:4" hidden="1" x14ac:dyDescent="0.25">
      <c r="D10554" s="20"/>
    </row>
    <row r="10555" spans="4:4" hidden="1" x14ac:dyDescent="0.25">
      <c r="D10555" s="20"/>
    </row>
    <row r="10556" spans="4:4" hidden="1" x14ac:dyDescent="0.25">
      <c r="D10556" s="20"/>
    </row>
    <row r="10557" spans="4:4" hidden="1" x14ac:dyDescent="0.25">
      <c r="D10557" s="20"/>
    </row>
    <row r="10558" spans="4:4" hidden="1" x14ac:dyDescent="0.25">
      <c r="D10558" s="20"/>
    </row>
    <row r="10559" spans="4:4" hidden="1" x14ac:dyDescent="0.25">
      <c r="D10559" s="20"/>
    </row>
    <row r="10560" spans="4:4" hidden="1" x14ac:dyDescent="0.25">
      <c r="D10560" s="20"/>
    </row>
    <row r="10561" spans="4:4" hidden="1" x14ac:dyDescent="0.25">
      <c r="D10561" s="20"/>
    </row>
    <row r="10562" spans="4:4" hidden="1" x14ac:dyDescent="0.25">
      <c r="D10562" s="20"/>
    </row>
    <row r="10563" spans="4:4" hidden="1" x14ac:dyDescent="0.25">
      <c r="D10563" s="20"/>
    </row>
    <row r="10564" spans="4:4" hidden="1" x14ac:dyDescent="0.25">
      <c r="D10564" s="20"/>
    </row>
    <row r="10565" spans="4:4" hidden="1" x14ac:dyDescent="0.25">
      <c r="D10565" s="20"/>
    </row>
    <row r="10566" spans="4:4" hidden="1" x14ac:dyDescent="0.25">
      <c r="D10566" s="20"/>
    </row>
    <row r="10567" spans="4:4" hidden="1" x14ac:dyDescent="0.25">
      <c r="D10567" s="20"/>
    </row>
    <row r="10568" spans="4:4" hidden="1" x14ac:dyDescent="0.25">
      <c r="D10568" s="20"/>
    </row>
    <row r="10569" spans="4:4" hidden="1" x14ac:dyDescent="0.25">
      <c r="D10569" s="20"/>
    </row>
    <row r="10570" spans="4:4" hidden="1" x14ac:dyDescent="0.25">
      <c r="D10570" s="20"/>
    </row>
    <row r="10571" spans="4:4" hidden="1" x14ac:dyDescent="0.25">
      <c r="D10571" s="20"/>
    </row>
    <row r="10572" spans="4:4" hidden="1" x14ac:dyDescent="0.25">
      <c r="D10572" s="20"/>
    </row>
    <row r="10573" spans="4:4" hidden="1" x14ac:dyDescent="0.25">
      <c r="D10573" s="20"/>
    </row>
    <row r="10574" spans="4:4" hidden="1" x14ac:dyDescent="0.25">
      <c r="D10574" s="20"/>
    </row>
    <row r="10575" spans="4:4" hidden="1" x14ac:dyDescent="0.25">
      <c r="D10575" s="20"/>
    </row>
    <row r="10576" spans="4:4" hidden="1" x14ac:dyDescent="0.25">
      <c r="D10576" s="20"/>
    </row>
    <row r="10577" spans="4:4" hidden="1" x14ac:dyDescent="0.25">
      <c r="D10577" s="20"/>
    </row>
    <row r="10578" spans="4:4" hidden="1" x14ac:dyDescent="0.25">
      <c r="D10578" s="20"/>
    </row>
    <row r="10579" spans="4:4" hidden="1" x14ac:dyDescent="0.25">
      <c r="D10579" s="20"/>
    </row>
    <row r="10580" spans="4:4" hidden="1" x14ac:dyDescent="0.25">
      <c r="D10580" s="20"/>
    </row>
    <row r="10581" spans="4:4" hidden="1" x14ac:dyDescent="0.25">
      <c r="D10581" s="20"/>
    </row>
    <row r="10582" spans="4:4" hidden="1" x14ac:dyDescent="0.25">
      <c r="D10582" s="20"/>
    </row>
    <row r="10583" spans="4:4" hidden="1" x14ac:dyDescent="0.25">
      <c r="D10583" s="20"/>
    </row>
    <row r="10584" spans="4:4" hidden="1" x14ac:dyDescent="0.25">
      <c r="D10584" s="20"/>
    </row>
    <row r="10585" spans="4:4" hidden="1" x14ac:dyDescent="0.25">
      <c r="D10585" s="20"/>
    </row>
    <row r="10586" spans="4:4" hidden="1" x14ac:dyDescent="0.25">
      <c r="D10586" s="20"/>
    </row>
    <row r="10587" spans="4:4" hidden="1" x14ac:dyDescent="0.25">
      <c r="D10587" s="20"/>
    </row>
    <row r="10588" spans="4:4" hidden="1" x14ac:dyDescent="0.25">
      <c r="D10588" s="20"/>
    </row>
    <row r="10589" spans="4:4" hidden="1" x14ac:dyDescent="0.25">
      <c r="D10589" s="20"/>
    </row>
    <row r="10590" spans="4:4" hidden="1" x14ac:dyDescent="0.25">
      <c r="D10590" s="20"/>
    </row>
    <row r="10591" spans="4:4" hidden="1" x14ac:dyDescent="0.25">
      <c r="D10591" s="20"/>
    </row>
    <row r="10592" spans="4:4" hidden="1" x14ac:dyDescent="0.25">
      <c r="D10592" s="20"/>
    </row>
    <row r="10593" spans="4:4" hidden="1" x14ac:dyDescent="0.25">
      <c r="D10593" s="20"/>
    </row>
    <row r="10594" spans="4:4" hidden="1" x14ac:dyDescent="0.25">
      <c r="D10594" s="20"/>
    </row>
    <row r="10595" spans="4:4" hidden="1" x14ac:dyDescent="0.25">
      <c r="D10595" s="20"/>
    </row>
    <row r="10596" spans="4:4" hidden="1" x14ac:dyDescent="0.25">
      <c r="D10596" s="20"/>
    </row>
    <row r="10597" spans="4:4" hidden="1" x14ac:dyDescent="0.25">
      <c r="D10597" s="20"/>
    </row>
    <row r="10598" spans="4:4" hidden="1" x14ac:dyDescent="0.25">
      <c r="D10598" s="20"/>
    </row>
    <row r="10599" spans="4:4" hidden="1" x14ac:dyDescent="0.25">
      <c r="D10599" s="20"/>
    </row>
    <row r="10600" spans="4:4" hidden="1" x14ac:dyDescent="0.25">
      <c r="D10600" s="20"/>
    </row>
    <row r="10601" spans="4:4" hidden="1" x14ac:dyDescent="0.25">
      <c r="D10601" s="20"/>
    </row>
    <row r="10602" spans="4:4" hidden="1" x14ac:dyDescent="0.25">
      <c r="D10602" s="20"/>
    </row>
    <row r="10603" spans="4:4" hidden="1" x14ac:dyDescent="0.25">
      <c r="D10603" s="20"/>
    </row>
    <row r="10604" spans="4:4" hidden="1" x14ac:dyDescent="0.25">
      <c r="D10604" s="20"/>
    </row>
    <row r="10605" spans="4:4" hidden="1" x14ac:dyDescent="0.25">
      <c r="D10605" s="20"/>
    </row>
    <row r="10606" spans="4:4" hidden="1" x14ac:dyDescent="0.25">
      <c r="D10606" s="20"/>
    </row>
    <row r="10607" spans="4:4" hidden="1" x14ac:dyDescent="0.25">
      <c r="D10607" s="20"/>
    </row>
    <row r="10608" spans="4:4" hidden="1" x14ac:dyDescent="0.25">
      <c r="D10608" s="20"/>
    </row>
    <row r="10609" spans="4:4" hidden="1" x14ac:dyDescent="0.25">
      <c r="D10609" s="20"/>
    </row>
    <row r="10610" spans="4:4" hidden="1" x14ac:dyDescent="0.25">
      <c r="D10610" s="20"/>
    </row>
    <row r="10611" spans="4:4" hidden="1" x14ac:dyDescent="0.25">
      <c r="D10611" s="20"/>
    </row>
    <row r="10612" spans="4:4" hidden="1" x14ac:dyDescent="0.25">
      <c r="D10612" s="20"/>
    </row>
    <row r="10613" spans="4:4" hidden="1" x14ac:dyDescent="0.25">
      <c r="D10613" s="20"/>
    </row>
    <row r="10614" spans="4:4" hidden="1" x14ac:dyDescent="0.25">
      <c r="D10614" s="20"/>
    </row>
    <row r="10615" spans="4:4" hidden="1" x14ac:dyDescent="0.25">
      <c r="D10615" s="20"/>
    </row>
    <row r="10616" spans="4:4" hidden="1" x14ac:dyDescent="0.25">
      <c r="D10616" s="20"/>
    </row>
    <row r="10617" spans="4:4" hidden="1" x14ac:dyDescent="0.25">
      <c r="D10617" s="20"/>
    </row>
    <row r="10618" spans="4:4" hidden="1" x14ac:dyDescent="0.25">
      <c r="D10618" s="20"/>
    </row>
    <row r="10619" spans="4:4" hidden="1" x14ac:dyDescent="0.25">
      <c r="D10619" s="20"/>
    </row>
    <row r="10620" spans="4:4" hidden="1" x14ac:dyDescent="0.25">
      <c r="D10620" s="20"/>
    </row>
    <row r="10621" spans="4:4" hidden="1" x14ac:dyDescent="0.25">
      <c r="D10621" s="20"/>
    </row>
    <row r="10622" spans="4:4" hidden="1" x14ac:dyDescent="0.25">
      <c r="D10622" s="20"/>
    </row>
    <row r="10623" spans="4:4" hidden="1" x14ac:dyDescent="0.25">
      <c r="D10623" s="20"/>
    </row>
    <row r="10624" spans="4:4" hidden="1" x14ac:dyDescent="0.25">
      <c r="D10624" s="20"/>
    </row>
    <row r="10625" spans="4:4" hidden="1" x14ac:dyDescent="0.25">
      <c r="D10625" s="20"/>
    </row>
    <row r="10626" spans="4:4" hidden="1" x14ac:dyDescent="0.25">
      <c r="D10626" s="20"/>
    </row>
    <row r="10627" spans="4:4" hidden="1" x14ac:dyDescent="0.25">
      <c r="D10627" s="20"/>
    </row>
    <row r="10628" spans="4:4" hidden="1" x14ac:dyDescent="0.25">
      <c r="D10628" s="20"/>
    </row>
    <row r="10629" spans="4:4" hidden="1" x14ac:dyDescent="0.25">
      <c r="D10629" s="20"/>
    </row>
    <row r="10630" spans="4:4" hidden="1" x14ac:dyDescent="0.25">
      <c r="D10630" s="20"/>
    </row>
    <row r="10631" spans="4:4" hidden="1" x14ac:dyDescent="0.25">
      <c r="D10631" s="20"/>
    </row>
    <row r="10632" spans="4:4" hidden="1" x14ac:dyDescent="0.25">
      <c r="D10632" s="20"/>
    </row>
    <row r="10633" spans="4:4" hidden="1" x14ac:dyDescent="0.25">
      <c r="D10633" s="20"/>
    </row>
    <row r="10634" spans="4:4" hidden="1" x14ac:dyDescent="0.25">
      <c r="D10634" s="20"/>
    </row>
    <row r="10635" spans="4:4" hidden="1" x14ac:dyDescent="0.25">
      <c r="D10635" s="20"/>
    </row>
    <row r="10636" spans="4:4" hidden="1" x14ac:dyDescent="0.25">
      <c r="D10636" s="20"/>
    </row>
    <row r="10637" spans="4:4" hidden="1" x14ac:dyDescent="0.25">
      <c r="D10637" s="20"/>
    </row>
    <row r="10638" spans="4:4" hidden="1" x14ac:dyDescent="0.25">
      <c r="D10638" s="20"/>
    </row>
    <row r="10639" spans="4:4" hidden="1" x14ac:dyDescent="0.25">
      <c r="D10639" s="20"/>
    </row>
    <row r="10640" spans="4:4" hidden="1" x14ac:dyDescent="0.25">
      <c r="D10640" s="20"/>
    </row>
    <row r="10641" spans="4:4" hidden="1" x14ac:dyDescent="0.25">
      <c r="D10641" s="20"/>
    </row>
    <row r="10642" spans="4:4" hidden="1" x14ac:dyDescent="0.25">
      <c r="D10642" s="20"/>
    </row>
    <row r="10643" spans="4:4" hidden="1" x14ac:dyDescent="0.25">
      <c r="D10643" s="20"/>
    </row>
    <row r="10644" spans="4:4" hidden="1" x14ac:dyDescent="0.25">
      <c r="D10644" s="20"/>
    </row>
    <row r="10645" spans="4:4" hidden="1" x14ac:dyDescent="0.25">
      <c r="D10645" s="20"/>
    </row>
    <row r="10646" spans="4:4" hidden="1" x14ac:dyDescent="0.25">
      <c r="D10646" s="20"/>
    </row>
    <row r="10647" spans="4:4" hidden="1" x14ac:dyDescent="0.25">
      <c r="D10647" s="20"/>
    </row>
    <row r="10648" spans="4:4" hidden="1" x14ac:dyDescent="0.25">
      <c r="D10648" s="20"/>
    </row>
    <row r="10649" spans="4:4" hidden="1" x14ac:dyDescent="0.25">
      <c r="D10649" s="20"/>
    </row>
    <row r="10650" spans="4:4" hidden="1" x14ac:dyDescent="0.25">
      <c r="D10650" s="20"/>
    </row>
    <row r="10651" spans="4:4" hidden="1" x14ac:dyDescent="0.25">
      <c r="D10651" s="20"/>
    </row>
    <row r="10652" spans="4:4" hidden="1" x14ac:dyDescent="0.25">
      <c r="D10652" s="20"/>
    </row>
    <row r="10653" spans="4:4" hidden="1" x14ac:dyDescent="0.25">
      <c r="D10653" s="20"/>
    </row>
    <row r="10654" spans="4:4" hidden="1" x14ac:dyDescent="0.25">
      <c r="D10654" s="20"/>
    </row>
    <row r="10655" spans="4:4" hidden="1" x14ac:dyDescent="0.25">
      <c r="D10655" s="20"/>
    </row>
    <row r="10656" spans="4:4" hidden="1" x14ac:dyDescent="0.25">
      <c r="D10656" s="20"/>
    </row>
    <row r="10657" spans="4:4" hidden="1" x14ac:dyDescent="0.25">
      <c r="D10657" s="20"/>
    </row>
    <row r="10658" spans="4:4" hidden="1" x14ac:dyDescent="0.25">
      <c r="D10658" s="20"/>
    </row>
    <row r="10659" spans="4:4" hidden="1" x14ac:dyDescent="0.25">
      <c r="D10659" s="20"/>
    </row>
    <row r="10660" spans="4:4" hidden="1" x14ac:dyDescent="0.25">
      <c r="D10660" s="20"/>
    </row>
    <row r="10661" spans="4:4" hidden="1" x14ac:dyDescent="0.25">
      <c r="D10661" s="20"/>
    </row>
    <row r="10662" spans="4:4" hidden="1" x14ac:dyDescent="0.25">
      <c r="D10662" s="20"/>
    </row>
    <row r="10663" spans="4:4" hidden="1" x14ac:dyDescent="0.25">
      <c r="D10663" s="20"/>
    </row>
    <row r="10664" spans="4:4" hidden="1" x14ac:dyDescent="0.25">
      <c r="D10664" s="20"/>
    </row>
    <row r="10665" spans="4:4" hidden="1" x14ac:dyDescent="0.25">
      <c r="D10665" s="20"/>
    </row>
    <row r="10666" spans="4:4" hidden="1" x14ac:dyDescent="0.25">
      <c r="D10666" s="20"/>
    </row>
    <row r="10667" spans="4:4" hidden="1" x14ac:dyDescent="0.25">
      <c r="D10667" s="20"/>
    </row>
    <row r="10668" spans="4:4" hidden="1" x14ac:dyDescent="0.25">
      <c r="D10668" s="20"/>
    </row>
    <row r="10669" spans="4:4" hidden="1" x14ac:dyDescent="0.25">
      <c r="D10669" s="20"/>
    </row>
    <row r="10670" spans="4:4" hidden="1" x14ac:dyDescent="0.25">
      <c r="D10670" s="20"/>
    </row>
    <row r="10671" spans="4:4" hidden="1" x14ac:dyDescent="0.25">
      <c r="D10671" s="20"/>
    </row>
    <row r="10672" spans="4:4" hidden="1" x14ac:dyDescent="0.25">
      <c r="D10672" s="20"/>
    </row>
    <row r="10673" spans="4:4" hidden="1" x14ac:dyDescent="0.25">
      <c r="D10673" s="20"/>
    </row>
    <row r="10674" spans="4:4" hidden="1" x14ac:dyDescent="0.25">
      <c r="D10674" s="20"/>
    </row>
    <row r="10675" spans="4:4" hidden="1" x14ac:dyDescent="0.25">
      <c r="D10675" s="20"/>
    </row>
    <row r="10676" spans="4:4" hidden="1" x14ac:dyDescent="0.25">
      <c r="D10676" s="20"/>
    </row>
    <row r="10677" spans="4:4" hidden="1" x14ac:dyDescent="0.25">
      <c r="D10677" s="20"/>
    </row>
    <row r="10678" spans="4:4" hidden="1" x14ac:dyDescent="0.25">
      <c r="D10678" s="20"/>
    </row>
    <row r="10679" spans="4:4" hidden="1" x14ac:dyDescent="0.25">
      <c r="D10679" s="20"/>
    </row>
    <row r="10680" spans="4:4" hidden="1" x14ac:dyDescent="0.25">
      <c r="D10680" s="20"/>
    </row>
    <row r="10681" spans="4:4" hidden="1" x14ac:dyDescent="0.25">
      <c r="D10681" s="20"/>
    </row>
    <row r="10682" spans="4:4" hidden="1" x14ac:dyDescent="0.25">
      <c r="D10682" s="20"/>
    </row>
    <row r="10683" spans="4:4" hidden="1" x14ac:dyDescent="0.25">
      <c r="D10683" s="20"/>
    </row>
    <row r="10684" spans="4:4" hidden="1" x14ac:dyDescent="0.25">
      <c r="D10684" s="20"/>
    </row>
    <row r="10685" spans="4:4" hidden="1" x14ac:dyDescent="0.25">
      <c r="D10685" s="20"/>
    </row>
    <row r="10686" spans="4:4" hidden="1" x14ac:dyDescent="0.25">
      <c r="D10686" s="20"/>
    </row>
    <row r="10687" spans="4:4" hidden="1" x14ac:dyDescent="0.25">
      <c r="D10687" s="20"/>
    </row>
    <row r="10688" spans="4:4" hidden="1" x14ac:dyDescent="0.25">
      <c r="D10688" s="20"/>
    </row>
    <row r="10689" spans="4:4" hidden="1" x14ac:dyDescent="0.25">
      <c r="D10689" s="20"/>
    </row>
    <row r="10690" spans="4:4" hidden="1" x14ac:dyDescent="0.25">
      <c r="D10690" s="20"/>
    </row>
    <row r="10691" spans="4:4" hidden="1" x14ac:dyDescent="0.25">
      <c r="D10691" s="20"/>
    </row>
    <row r="10692" spans="4:4" hidden="1" x14ac:dyDescent="0.25">
      <c r="D10692" s="20"/>
    </row>
    <row r="10693" spans="4:4" hidden="1" x14ac:dyDescent="0.25">
      <c r="D10693" s="20"/>
    </row>
    <row r="10694" spans="4:4" hidden="1" x14ac:dyDescent="0.25">
      <c r="D10694" s="20"/>
    </row>
    <row r="10695" spans="4:4" hidden="1" x14ac:dyDescent="0.25">
      <c r="D10695" s="20"/>
    </row>
    <row r="10696" spans="4:4" hidden="1" x14ac:dyDescent="0.25">
      <c r="D10696" s="20"/>
    </row>
    <row r="10697" spans="4:4" hidden="1" x14ac:dyDescent="0.25">
      <c r="D10697" s="20"/>
    </row>
    <row r="10698" spans="4:4" hidden="1" x14ac:dyDescent="0.25">
      <c r="D10698" s="20"/>
    </row>
    <row r="10699" spans="4:4" hidden="1" x14ac:dyDescent="0.25">
      <c r="D10699" s="20"/>
    </row>
    <row r="10700" spans="4:4" hidden="1" x14ac:dyDescent="0.25">
      <c r="D10700" s="20"/>
    </row>
    <row r="10701" spans="4:4" hidden="1" x14ac:dyDescent="0.25">
      <c r="D10701" s="20"/>
    </row>
    <row r="10702" spans="4:4" hidden="1" x14ac:dyDescent="0.25">
      <c r="D10702" s="20"/>
    </row>
    <row r="10703" spans="4:4" hidden="1" x14ac:dyDescent="0.25">
      <c r="D10703" s="20"/>
    </row>
    <row r="10704" spans="4:4" hidden="1" x14ac:dyDescent="0.25">
      <c r="D10704" s="20"/>
    </row>
    <row r="10705" spans="4:4" hidden="1" x14ac:dyDescent="0.25">
      <c r="D10705" s="20"/>
    </row>
    <row r="10706" spans="4:4" hidden="1" x14ac:dyDescent="0.25">
      <c r="D10706" s="20"/>
    </row>
    <row r="10707" spans="4:4" hidden="1" x14ac:dyDescent="0.25">
      <c r="D10707" s="20"/>
    </row>
    <row r="10708" spans="4:4" hidden="1" x14ac:dyDescent="0.25">
      <c r="D10708" s="20"/>
    </row>
    <row r="10709" spans="4:4" hidden="1" x14ac:dyDescent="0.25">
      <c r="D10709" s="20"/>
    </row>
    <row r="10710" spans="4:4" hidden="1" x14ac:dyDescent="0.25">
      <c r="D10710" s="20"/>
    </row>
    <row r="10711" spans="4:4" hidden="1" x14ac:dyDescent="0.25">
      <c r="D10711" s="20"/>
    </row>
    <row r="10712" spans="4:4" hidden="1" x14ac:dyDescent="0.25">
      <c r="D10712" s="20"/>
    </row>
    <row r="10713" spans="4:4" hidden="1" x14ac:dyDescent="0.25">
      <c r="D10713" s="20"/>
    </row>
    <row r="10714" spans="4:4" hidden="1" x14ac:dyDescent="0.25">
      <c r="D10714" s="20"/>
    </row>
    <row r="10715" spans="4:4" hidden="1" x14ac:dyDescent="0.25">
      <c r="D10715" s="20"/>
    </row>
    <row r="10716" spans="4:4" hidden="1" x14ac:dyDescent="0.25">
      <c r="D10716" s="20"/>
    </row>
    <row r="10717" spans="4:4" hidden="1" x14ac:dyDescent="0.25">
      <c r="D10717" s="20"/>
    </row>
    <row r="10718" spans="4:4" hidden="1" x14ac:dyDescent="0.25">
      <c r="D10718" s="20"/>
    </row>
    <row r="10719" spans="4:4" hidden="1" x14ac:dyDescent="0.25">
      <c r="D10719" s="20"/>
    </row>
    <row r="10720" spans="4:4" hidden="1" x14ac:dyDescent="0.25">
      <c r="D10720" s="20"/>
    </row>
    <row r="10721" spans="4:4" hidden="1" x14ac:dyDescent="0.25">
      <c r="D10721" s="20"/>
    </row>
    <row r="10722" spans="4:4" hidden="1" x14ac:dyDescent="0.25">
      <c r="D10722" s="20"/>
    </row>
    <row r="10723" spans="4:4" hidden="1" x14ac:dyDescent="0.25">
      <c r="D10723" s="20"/>
    </row>
    <row r="10724" spans="4:4" hidden="1" x14ac:dyDescent="0.25">
      <c r="D10724" s="20"/>
    </row>
    <row r="10725" spans="4:4" hidden="1" x14ac:dyDescent="0.25">
      <c r="D10725" s="20"/>
    </row>
    <row r="10726" spans="4:4" hidden="1" x14ac:dyDescent="0.25">
      <c r="D10726" s="20"/>
    </row>
    <row r="10727" spans="4:4" hidden="1" x14ac:dyDescent="0.25">
      <c r="D10727" s="20"/>
    </row>
    <row r="10728" spans="4:4" hidden="1" x14ac:dyDescent="0.25">
      <c r="D10728" s="20"/>
    </row>
    <row r="10729" spans="4:4" hidden="1" x14ac:dyDescent="0.25">
      <c r="D10729" s="20"/>
    </row>
    <row r="10730" spans="4:4" hidden="1" x14ac:dyDescent="0.25">
      <c r="D10730" s="20"/>
    </row>
    <row r="10731" spans="4:4" hidden="1" x14ac:dyDescent="0.25">
      <c r="D10731" s="20"/>
    </row>
    <row r="10732" spans="4:4" hidden="1" x14ac:dyDescent="0.25">
      <c r="D10732" s="20"/>
    </row>
    <row r="10733" spans="4:4" hidden="1" x14ac:dyDescent="0.25">
      <c r="D10733" s="20"/>
    </row>
    <row r="10734" spans="4:4" hidden="1" x14ac:dyDescent="0.25">
      <c r="D10734" s="20"/>
    </row>
    <row r="10735" spans="4:4" hidden="1" x14ac:dyDescent="0.25">
      <c r="D10735" s="20"/>
    </row>
    <row r="10736" spans="4:4" hidden="1" x14ac:dyDescent="0.25">
      <c r="D10736" s="20"/>
    </row>
    <row r="10737" spans="4:4" hidden="1" x14ac:dyDescent="0.25">
      <c r="D10737" s="20"/>
    </row>
    <row r="10738" spans="4:4" hidden="1" x14ac:dyDescent="0.25">
      <c r="D10738" s="20"/>
    </row>
    <row r="10739" spans="4:4" hidden="1" x14ac:dyDescent="0.25">
      <c r="D10739" s="20"/>
    </row>
    <row r="10740" spans="4:4" hidden="1" x14ac:dyDescent="0.25">
      <c r="D10740" s="20"/>
    </row>
    <row r="10741" spans="4:4" hidden="1" x14ac:dyDescent="0.25">
      <c r="D10741" s="20"/>
    </row>
    <row r="10742" spans="4:4" hidden="1" x14ac:dyDescent="0.25">
      <c r="D10742" s="20"/>
    </row>
    <row r="10743" spans="4:4" hidden="1" x14ac:dyDescent="0.25">
      <c r="D10743" s="20"/>
    </row>
    <row r="10744" spans="4:4" hidden="1" x14ac:dyDescent="0.25">
      <c r="D10744" s="20"/>
    </row>
    <row r="10745" spans="4:4" hidden="1" x14ac:dyDescent="0.25">
      <c r="D10745" s="20"/>
    </row>
    <row r="10746" spans="4:4" hidden="1" x14ac:dyDescent="0.25">
      <c r="D10746" s="20"/>
    </row>
    <row r="10747" spans="4:4" hidden="1" x14ac:dyDescent="0.25">
      <c r="D10747" s="20"/>
    </row>
    <row r="10748" spans="4:4" hidden="1" x14ac:dyDescent="0.25">
      <c r="D10748" s="20"/>
    </row>
    <row r="10749" spans="4:4" hidden="1" x14ac:dyDescent="0.25">
      <c r="D10749" s="20"/>
    </row>
    <row r="10750" spans="4:4" hidden="1" x14ac:dyDescent="0.25">
      <c r="D10750" s="20"/>
    </row>
    <row r="10751" spans="4:4" hidden="1" x14ac:dyDescent="0.25">
      <c r="D10751" s="20"/>
    </row>
    <row r="10752" spans="4:4" hidden="1" x14ac:dyDescent="0.25">
      <c r="D10752" s="20"/>
    </row>
    <row r="10753" spans="4:4" hidden="1" x14ac:dyDescent="0.25">
      <c r="D10753" s="20"/>
    </row>
    <row r="10754" spans="4:4" hidden="1" x14ac:dyDescent="0.25">
      <c r="D10754" s="20"/>
    </row>
    <row r="10755" spans="4:4" hidden="1" x14ac:dyDescent="0.25">
      <c r="D10755" s="20"/>
    </row>
    <row r="10756" spans="4:4" hidden="1" x14ac:dyDescent="0.25">
      <c r="D10756" s="20"/>
    </row>
    <row r="10757" spans="4:4" hidden="1" x14ac:dyDescent="0.25">
      <c r="D10757" s="20"/>
    </row>
    <row r="10758" spans="4:4" hidden="1" x14ac:dyDescent="0.25">
      <c r="D10758" s="20"/>
    </row>
    <row r="10759" spans="4:4" hidden="1" x14ac:dyDescent="0.25">
      <c r="D10759" s="20"/>
    </row>
    <row r="10760" spans="4:4" hidden="1" x14ac:dyDescent="0.25">
      <c r="D10760" s="20"/>
    </row>
    <row r="10761" spans="4:4" hidden="1" x14ac:dyDescent="0.25">
      <c r="D10761" s="20"/>
    </row>
    <row r="10762" spans="4:4" hidden="1" x14ac:dyDescent="0.25">
      <c r="D10762" s="20"/>
    </row>
    <row r="10763" spans="4:4" hidden="1" x14ac:dyDescent="0.25">
      <c r="D10763" s="20"/>
    </row>
    <row r="10764" spans="4:4" hidden="1" x14ac:dyDescent="0.25">
      <c r="D10764" s="20"/>
    </row>
    <row r="10765" spans="4:4" hidden="1" x14ac:dyDescent="0.25">
      <c r="D10765" s="20"/>
    </row>
    <row r="10766" spans="4:4" hidden="1" x14ac:dyDescent="0.25">
      <c r="D10766" s="20"/>
    </row>
    <row r="10767" spans="4:4" hidden="1" x14ac:dyDescent="0.25">
      <c r="D10767" s="20"/>
    </row>
    <row r="10768" spans="4:4" hidden="1" x14ac:dyDescent="0.25">
      <c r="D10768" s="20"/>
    </row>
    <row r="10769" spans="4:4" hidden="1" x14ac:dyDescent="0.25">
      <c r="D10769" s="20"/>
    </row>
    <row r="10770" spans="4:4" hidden="1" x14ac:dyDescent="0.25">
      <c r="D10770" s="20"/>
    </row>
    <row r="10771" spans="4:4" hidden="1" x14ac:dyDescent="0.25">
      <c r="D10771" s="20"/>
    </row>
    <row r="10772" spans="4:4" hidden="1" x14ac:dyDescent="0.25">
      <c r="D10772" s="20"/>
    </row>
    <row r="10773" spans="4:4" hidden="1" x14ac:dyDescent="0.25">
      <c r="D10773" s="20"/>
    </row>
    <row r="10774" spans="4:4" hidden="1" x14ac:dyDescent="0.25">
      <c r="D10774" s="20"/>
    </row>
    <row r="10775" spans="4:4" hidden="1" x14ac:dyDescent="0.25">
      <c r="D10775" s="20"/>
    </row>
    <row r="10776" spans="4:4" hidden="1" x14ac:dyDescent="0.25">
      <c r="D10776" s="20"/>
    </row>
    <row r="10777" spans="4:4" hidden="1" x14ac:dyDescent="0.25">
      <c r="D10777" s="20"/>
    </row>
    <row r="10778" spans="4:4" hidden="1" x14ac:dyDescent="0.25">
      <c r="D10778" s="20"/>
    </row>
    <row r="10779" spans="4:4" hidden="1" x14ac:dyDescent="0.25">
      <c r="D10779" s="20"/>
    </row>
    <row r="10780" spans="4:4" hidden="1" x14ac:dyDescent="0.25">
      <c r="D10780" s="20"/>
    </row>
    <row r="10781" spans="4:4" hidden="1" x14ac:dyDescent="0.25">
      <c r="D10781" s="20"/>
    </row>
    <row r="10782" spans="4:4" hidden="1" x14ac:dyDescent="0.25">
      <c r="D10782" s="20"/>
    </row>
    <row r="10783" spans="4:4" hidden="1" x14ac:dyDescent="0.25">
      <c r="D10783" s="20"/>
    </row>
    <row r="10784" spans="4:4" hidden="1" x14ac:dyDescent="0.25">
      <c r="D10784" s="20"/>
    </row>
    <row r="10785" spans="4:4" hidden="1" x14ac:dyDescent="0.25">
      <c r="D10785" s="20"/>
    </row>
    <row r="10786" spans="4:4" hidden="1" x14ac:dyDescent="0.25">
      <c r="D10786" s="20"/>
    </row>
    <row r="10787" spans="4:4" hidden="1" x14ac:dyDescent="0.25">
      <c r="D10787" s="20"/>
    </row>
    <row r="10788" spans="4:4" hidden="1" x14ac:dyDescent="0.25">
      <c r="D10788" s="20"/>
    </row>
    <row r="10789" spans="4:4" hidden="1" x14ac:dyDescent="0.25">
      <c r="D10789" s="20"/>
    </row>
    <row r="10790" spans="4:4" hidden="1" x14ac:dyDescent="0.25">
      <c r="D10790" s="20"/>
    </row>
    <row r="10791" spans="4:4" hidden="1" x14ac:dyDescent="0.25">
      <c r="D10791" s="20"/>
    </row>
    <row r="10792" spans="4:4" hidden="1" x14ac:dyDescent="0.25">
      <c r="D10792" s="20"/>
    </row>
    <row r="10793" spans="4:4" hidden="1" x14ac:dyDescent="0.25">
      <c r="D10793" s="20"/>
    </row>
    <row r="10794" spans="4:4" hidden="1" x14ac:dyDescent="0.25">
      <c r="D10794" s="20"/>
    </row>
    <row r="10795" spans="4:4" hidden="1" x14ac:dyDescent="0.25">
      <c r="D10795" s="20"/>
    </row>
    <row r="10796" spans="4:4" hidden="1" x14ac:dyDescent="0.25">
      <c r="D10796" s="20"/>
    </row>
    <row r="10797" spans="4:4" hidden="1" x14ac:dyDescent="0.25">
      <c r="D10797" s="20"/>
    </row>
    <row r="10798" spans="4:4" hidden="1" x14ac:dyDescent="0.25">
      <c r="D10798" s="20"/>
    </row>
    <row r="10799" spans="4:4" hidden="1" x14ac:dyDescent="0.25">
      <c r="D10799" s="20"/>
    </row>
    <row r="10800" spans="4:4" hidden="1" x14ac:dyDescent="0.25">
      <c r="D10800" s="20"/>
    </row>
    <row r="10801" spans="4:4" hidden="1" x14ac:dyDescent="0.25">
      <c r="D10801" s="20"/>
    </row>
    <row r="10802" spans="4:4" hidden="1" x14ac:dyDescent="0.25">
      <c r="D10802" s="20"/>
    </row>
    <row r="10803" spans="4:4" hidden="1" x14ac:dyDescent="0.25">
      <c r="D10803" s="20"/>
    </row>
    <row r="10804" spans="4:4" hidden="1" x14ac:dyDescent="0.25">
      <c r="D10804" s="20"/>
    </row>
    <row r="10805" spans="4:4" hidden="1" x14ac:dyDescent="0.25">
      <c r="D10805" s="20"/>
    </row>
    <row r="10806" spans="4:4" hidden="1" x14ac:dyDescent="0.25">
      <c r="D10806" s="20"/>
    </row>
    <row r="10807" spans="4:4" hidden="1" x14ac:dyDescent="0.25">
      <c r="D10807" s="20"/>
    </row>
    <row r="10808" spans="4:4" hidden="1" x14ac:dyDescent="0.25">
      <c r="D10808" s="20"/>
    </row>
    <row r="10809" spans="4:4" hidden="1" x14ac:dyDescent="0.25">
      <c r="D10809" s="20"/>
    </row>
    <row r="10810" spans="4:4" hidden="1" x14ac:dyDescent="0.25">
      <c r="D10810" s="20"/>
    </row>
    <row r="10811" spans="4:4" hidden="1" x14ac:dyDescent="0.25">
      <c r="D10811" s="20"/>
    </row>
    <row r="10812" spans="4:4" hidden="1" x14ac:dyDescent="0.25">
      <c r="D10812" s="20"/>
    </row>
    <row r="10813" spans="4:4" hidden="1" x14ac:dyDescent="0.25">
      <c r="D10813" s="20"/>
    </row>
    <row r="10814" spans="4:4" hidden="1" x14ac:dyDescent="0.25">
      <c r="D10814" s="20"/>
    </row>
    <row r="10815" spans="4:4" hidden="1" x14ac:dyDescent="0.25">
      <c r="D10815" s="20"/>
    </row>
    <row r="10816" spans="4:4" hidden="1" x14ac:dyDescent="0.25">
      <c r="D10816" s="20"/>
    </row>
    <row r="10817" spans="4:4" hidden="1" x14ac:dyDescent="0.25">
      <c r="D10817" s="20"/>
    </row>
    <row r="10818" spans="4:4" hidden="1" x14ac:dyDescent="0.25">
      <c r="D10818" s="20"/>
    </row>
    <row r="10819" spans="4:4" hidden="1" x14ac:dyDescent="0.25">
      <c r="D10819" s="20"/>
    </row>
    <row r="10820" spans="4:4" hidden="1" x14ac:dyDescent="0.25">
      <c r="D10820" s="20"/>
    </row>
    <row r="10821" spans="4:4" hidden="1" x14ac:dyDescent="0.25">
      <c r="D10821" s="20"/>
    </row>
    <row r="10822" spans="4:4" hidden="1" x14ac:dyDescent="0.25">
      <c r="D10822" s="20"/>
    </row>
    <row r="10823" spans="4:4" hidden="1" x14ac:dyDescent="0.25">
      <c r="D10823" s="20"/>
    </row>
    <row r="10824" spans="4:4" hidden="1" x14ac:dyDescent="0.25">
      <c r="D10824" s="20"/>
    </row>
    <row r="10825" spans="4:4" hidden="1" x14ac:dyDescent="0.25">
      <c r="D10825" s="20"/>
    </row>
    <row r="10826" spans="4:4" hidden="1" x14ac:dyDescent="0.25">
      <c r="D10826" s="20"/>
    </row>
    <row r="10827" spans="4:4" hidden="1" x14ac:dyDescent="0.25">
      <c r="D10827" s="20"/>
    </row>
    <row r="10828" spans="4:4" hidden="1" x14ac:dyDescent="0.25">
      <c r="D10828" s="20"/>
    </row>
    <row r="10829" spans="4:4" hidden="1" x14ac:dyDescent="0.25">
      <c r="D10829" s="20"/>
    </row>
    <row r="10830" spans="4:4" hidden="1" x14ac:dyDescent="0.25">
      <c r="D10830" s="20"/>
    </row>
    <row r="10831" spans="4:4" hidden="1" x14ac:dyDescent="0.25">
      <c r="D10831" s="20"/>
    </row>
    <row r="10832" spans="4:4" hidden="1" x14ac:dyDescent="0.25">
      <c r="D10832" s="20"/>
    </row>
    <row r="10833" spans="4:4" hidden="1" x14ac:dyDescent="0.25">
      <c r="D10833" s="20"/>
    </row>
    <row r="10834" spans="4:4" hidden="1" x14ac:dyDescent="0.25">
      <c r="D10834" s="20"/>
    </row>
    <row r="10835" spans="4:4" hidden="1" x14ac:dyDescent="0.25">
      <c r="D10835" s="20"/>
    </row>
    <row r="10836" spans="4:4" hidden="1" x14ac:dyDescent="0.25">
      <c r="D10836" s="20"/>
    </row>
    <row r="10837" spans="4:4" hidden="1" x14ac:dyDescent="0.25">
      <c r="D10837" s="20"/>
    </row>
    <row r="10838" spans="4:4" hidden="1" x14ac:dyDescent="0.25">
      <c r="D10838" s="20"/>
    </row>
    <row r="10839" spans="4:4" hidden="1" x14ac:dyDescent="0.25">
      <c r="D10839" s="20"/>
    </row>
    <row r="10840" spans="4:4" hidden="1" x14ac:dyDescent="0.25">
      <c r="D10840" s="20"/>
    </row>
    <row r="10841" spans="4:4" hidden="1" x14ac:dyDescent="0.25">
      <c r="D10841" s="20"/>
    </row>
    <row r="10842" spans="4:4" hidden="1" x14ac:dyDescent="0.25">
      <c r="D10842" s="20"/>
    </row>
    <row r="10843" spans="4:4" hidden="1" x14ac:dyDescent="0.25">
      <c r="D10843" s="20"/>
    </row>
    <row r="10844" spans="4:4" hidden="1" x14ac:dyDescent="0.25">
      <c r="D10844" s="20"/>
    </row>
    <row r="10845" spans="4:4" hidden="1" x14ac:dyDescent="0.25">
      <c r="D10845" s="20"/>
    </row>
    <row r="10846" spans="4:4" hidden="1" x14ac:dyDescent="0.25">
      <c r="D10846" s="20"/>
    </row>
    <row r="10847" spans="4:4" hidden="1" x14ac:dyDescent="0.25">
      <c r="D10847" s="20"/>
    </row>
    <row r="10848" spans="4:4" hidden="1" x14ac:dyDescent="0.25">
      <c r="D10848" s="20"/>
    </row>
    <row r="10849" spans="4:4" hidden="1" x14ac:dyDescent="0.25">
      <c r="D10849" s="20"/>
    </row>
    <row r="10850" spans="4:4" hidden="1" x14ac:dyDescent="0.25">
      <c r="D10850" s="20"/>
    </row>
    <row r="10851" spans="4:4" hidden="1" x14ac:dyDescent="0.25">
      <c r="D10851" s="20"/>
    </row>
    <row r="10852" spans="4:4" hidden="1" x14ac:dyDescent="0.25">
      <c r="D10852" s="20"/>
    </row>
    <row r="10853" spans="4:4" hidden="1" x14ac:dyDescent="0.25">
      <c r="D10853" s="20"/>
    </row>
    <row r="10854" spans="4:4" hidden="1" x14ac:dyDescent="0.25">
      <c r="D10854" s="20"/>
    </row>
    <row r="10855" spans="4:4" hidden="1" x14ac:dyDescent="0.25">
      <c r="D10855" s="20"/>
    </row>
    <row r="10856" spans="4:4" hidden="1" x14ac:dyDescent="0.25">
      <c r="D10856" s="20"/>
    </row>
    <row r="10857" spans="4:4" hidden="1" x14ac:dyDescent="0.25">
      <c r="D10857" s="20"/>
    </row>
    <row r="10858" spans="4:4" hidden="1" x14ac:dyDescent="0.25">
      <c r="D10858" s="20"/>
    </row>
    <row r="10859" spans="4:4" hidden="1" x14ac:dyDescent="0.25">
      <c r="D10859" s="20"/>
    </row>
    <row r="10860" spans="4:4" hidden="1" x14ac:dyDescent="0.25">
      <c r="D10860" s="20"/>
    </row>
    <row r="10861" spans="4:4" hidden="1" x14ac:dyDescent="0.25">
      <c r="D10861" s="20"/>
    </row>
    <row r="10862" spans="4:4" hidden="1" x14ac:dyDescent="0.25">
      <c r="D10862" s="20"/>
    </row>
    <row r="10863" spans="4:4" hidden="1" x14ac:dyDescent="0.25">
      <c r="D10863" s="20"/>
    </row>
    <row r="10864" spans="4:4" hidden="1" x14ac:dyDescent="0.25">
      <c r="D10864" s="20"/>
    </row>
    <row r="10865" spans="4:4" hidden="1" x14ac:dyDescent="0.25">
      <c r="D10865" s="20"/>
    </row>
    <row r="10866" spans="4:4" hidden="1" x14ac:dyDescent="0.25">
      <c r="D10866" s="20"/>
    </row>
    <row r="10867" spans="4:4" hidden="1" x14ac:dyDescent="0.25">
      <c r="D10867" s="20"/>
    </row>
    <row r="10868" spans="4:4" hidden="1" x14ac:dyDescent="0.25">
      <c r="D10868" s="20"/>
    </row>
    <row r="10869" spans="4:4" hidden="1" x14ac:dyDescent="0.25">
      <c r="D10869" s="20"/>
    </row>
    <row r="10870" spans="4:4" hidden="1" x14ac:dyDescent="0.25">
      <c r="D10870" s="20"/>
    </row>
    <row r="10871" spans="4:4" hidden="1" x14ac:dyDescent="0.25">
      <c r="D10871" s="20"/>
    </row>
    <row r="10872" spans="4:4" hidden="1" x14ac:dyDescent="0.25">
      <c r="D10872" s="20"/>
    </row>
    <row r="10873" spans="4:4" hidden="1" x14ac:dyDescent="0.25">
      <c r="D10873" s="20"/>
    </row>
    <row r="10874" spans="4:4" hidden="1" x14ac:dyDescent="0.25">
      <c r="D10874" s="20"/>
    </row>
    <row r="10875" spans="4:4" hidden="1" x14ac:dyDescent="0.25">
      <c r="D10875" s="20"/>
    </row>
    <row r="10876" spans="4:4" hidden="1" x14ac:dyDescent="0.25">
      <c r="D10876" s="20"/>
    </row>
    <row r="10877" spans="4:4" hidden="1" x14ac:dyDescent="0.25">
      <c r="D10877" s="20"/>
    </row>
    <row r="10878" spans="4:4" hidden="1" x14ac:dyDescent="0.25">
      <c r="D10878" s="20"/>
    </row>
    <row r="10879" spans="4:4" hidden="1" x14ac:dyDescent="0.25">
      <c r="D10879" s="20"/>
    </row>
    <row r="10880" spans="4:4" hidden="1" x14ac:dyDescent="0.25">
      <c r="D10880" s="20"/>
    </row>
    <row r="10881" spans="4:4" hidden="1" x14ac:dyDescent="0.25">
      <c r="D10881" s="20"/>
    </row>
    <row r="10882" spans="4:4" hidden="1" x14ac:dyDescent="0.25">
      <c r="D10882" s="20"/>
    </row>
    <row r="10883" spans="4:4" hidden="1" x14ac:dyDescent="0.25">
      <c r="D10883" s="20"/>
    </row>
    <row r="10884" spans="4:4" hidden="1" x14ac:dyDescent="0.25">
      <c r="D10884" s="20"/>
    </row>
    <row r="10885" spans="4:4" hidden="1" x14ac:dyDescent="0.25">
      <c r="D10885" s="20"/>
    </row>
    <row r="10886" spans="4:4" hidden="1" x14ac:dyDescent="0.25">
      <c r="D10886" s="20"/>
    </row>
    <row r="10887" spans="4:4" hidden="1" x14ac:dyDescent="0.25">
      <c r="D10887" s="20"/>
    </row>
    <row r="10888" spans="4:4" hidden="1" x14ac:dyDescent="0.25">
      <c r="D10888" s="20"/>
    </row>
    <row r="10889" spans="4:4" hidden="1" x14ac:dyDescent="0.25">
      <c r="D10889" s="20"/>
    </row>
    <row r="10890" spans="4:4" hidden="1" x14ac:dyDescent="0.25">
      <c r="D10890" s="20"/>
    </row>
    <row r="10891" spans="4:4" hidden="1" x14ac:dyDescent="0.25">
      <c r="D10891" s="20"/>
    </row>
    <row r="10892" spans="4:4" hidden="1" x14ac:dyDescent="0.25">
      <c r="D10892" s="20"/>
    </row>
    <row r="10893" spans="4:4" hidden="1" x14ac:dyDescent="0.25">
      <c r="D10893" s="20"/>
    </row>
    <row r="10894" spans="4:4" hidden="1" x14ac:dyDescent="0.25">
      <c r="D10894" s="20"/>
    </row>
    <row r="10895" spans="4:4" hidden="1" x14ac:dyDescent="0.25">
      <c r="D10895" s="20"/>
    </row>
    <row r="10896" spans="4:4" hidden="1" x14ac:dyDescent="0.25">
      <c r="D10896" s="20"/>
    </row>
    <row r="10897" spans="4:4" hidden="1" x14ac:dyDescent="0.25">
      <c r="D10897" s="20"/>
    </row>
    <row r="10898" spans="4:4" hidden="1" x14ac:dyDescent="0.25">
      <c r="D10898" s="20"/>
    </row>
    <row r="10899" spans="4:4" hidden="1" x14ac:dyDescent="0.25">
      <c r="D10899" s="20"/>
    </row>
    <row r="10900" spans="4:4" hidden="1" x14ac:dyDescent="0.25">
      <c r="D10900" s="20"/>
    </row>
    <row r="10901" spans="4:4" hidden="1" x14ac:dyDescent="0.25">
      <c r="D10901" s="20"/>
    </row>
    <row r="10902" spans="4:4" hidden="1" x14ac:dyDescent="0.25">
      <c r="D10902" s="20"/>
    </row>
    <row r="10903" spans="4:4" hidden="1" x14ac:dyDescent="0.25">
      <c r="D10903" s="20"/>
    </row>
    <row r="10904" spans="4:4" hidden="1" x14ac:dyDescent="0.25">
      <c r="D10904" s="20"/>
    </row>
    <row r="10905" spans="4:4" hidden="1" x14ac:dyDescent="0.25">
      <c r="D10905" s="20"/>
    </row>
    <row r="10906" spans="4:4" hidden="1" x14ac:dyDescent="0.25">
      <c r="D10906" s="20"/>
    </row>
    <row r="10907" spans="4:4" hidden="1" x14ac:dyDescent="0.25">
      <c r="D10907" s="20"/>
    </row>
    <row r="10908" spans="4:4" hidden="1" x14ac:dyDescent="0.25">
      <c r="D10908" s="20"/>
    </row>
    <row r="10909" spans="4:4" hidden="1" x14ac:dyDescent="0.25">
      <c r="D10909" s="20"/>
    </row>
    <row r="10910" spans="4:4" hidden="1" x14ac:dyDescent="0.25">
      <c r="D10910" s="20"/>
    </row>
    <row r="10911" spans="4:4" hidden="1" x14ac:dyDescent="0.25">
      <c r="D10911" s="20"/>
    </row>
    <row r="10912" spans="4:4" hidden="1" x14ac:dyDescent="0.25">
      <c r="D10912" s="20"/>
    </row>
    <row r="10913" spans="4:4" hidden="1" x14ac:dyDescent="0.25">
      <c r="D10913" s="20"/>
    </row>
    <row r="10914" spans="4:4" hidden="1" x14ac:dyDescent="0.25">
      <c r="D10914" s="20"/>
    </row>
    <row r="10915" spans="4:4" hidden="1" x14ac:dyDescent="0.25">
      <c r="D10915" s="20"/>
    </row>
    <row r="10916" spans="4:4" hidden="1" x14ac:dyDescent="0.25">
      <c r="D10916" s="20"/>
    </row>
    <row r="10917" spans="4:4" hidden="1" x14ac:dyDescent="0.25">
      <c r="D10917" s="20"/>
    </row>
    <row r="10918" spans="4:4" hidden="1" x14ac:dyDescent="0.25">
      <c r="D10918" s="20"/>
    </row>
    <row r="10919" spans="4:4" hidden="1" x14ac:dyDescent="0.25">
      <c r="D10919" s="20"/>
    </row>
    <row r="10920" spans="4:4" hidden="1" x14ac:dyDescent="0.25">
      <c r="D10920" s="20"/>
    </row>
    <row r="10921" spans="4:4" hidden="1" x14ac:dyDescent="0.25">
      <c r="D10921" s="20"/>
    </row>
    <row r="10922" spans="4:4" hidden="1" x14ac:dyDescent="0.25">
      <c r="D10922" s="20"/>
    </row>
    <row r="10923" spans="4:4" hidden="1" x14ac:dyDescent="0.25">
      <c r="D10923" s="20"/>
    </row>
    <row r="10924" spans="4:4" hidden="1" x14ac:dyDescent="0.25">
      <c r="D10924" s="20"/>
    </row>
    <row r="10925" spans="4:4" hidden="1" x14ac:dyDescent="0.25">
      <c r="D10925" s="20"/>
    </row>
    <row r="10926" spans="4:4" hidden="1" x14ac:dyDescent="0.25">
      <c r="D10926" s="20"/>
    </row>
    <row r="10927" spans="4:4" hidden="1" x14ac:dyDescent="0.25">
      <c r="D10927" s="20"/>
    </row>
    <row r="10928" spans="4:4" hidden="1" x14ac:dyDescent="0.25">
      <c r="D10928" s="20"/>
    </row>
    <row r="10929" spans="4:4" hidden="1" x14ac:dyDescent="0.25">
      <c r="D10929" s="20"/>
    </row>
    <row r="10930" spans="4:4" hidden="1" x14ac:dyDescent="0.25">
      <c r="D10930" s="20"/>
    </row>
    <row r="10931" spans="4:4" hidden="1" x14ac:dyDescent="0.25">
      <c r="D10931" s="20"/>
    </row>
    <row r="10932" spans="4:4" hidden="1" x14ac:dyDescent="0.25">
      <c r="D10932" s="20"/>
    </row>
    <row r="10933" spans="4:4" hidden="1" x14ac:dyDescent="0.25">
      <c r="D10933" s="20"/>
    </row>
    <row r="10934" spans="4:4" hidden="1" x14ac:dyDescent="0.25">
      <c r="D10934" s="20"/>
    </row>
    <row r="10935" spans="4:4" hidden="1" x14ac:dyDescent="0.25">
      <c r="D10935" s="20"/>
    </row>
    <row r="10936" spans="4:4" hidden="1" x14ac:dyDescent="0.25">
      <c r="D10936" s="20"/>
    </row>
    <row r="10937" spans="4:4" hidden="1" x14ac:dyDescent="0.25">
      <c r="D10937" s="20"/>
    </row>
    <row r="10938" spans="4:4" hidden="1" x14ac:dyDescent="0.25">
      <c r="D10938" s="20"/>
    </row>
    <row r="10939" spans="4:4" hidden="1" x14ac:dyDescent="0.25">
      <c r="D10939" s="20"/>
    </row>
    <row r="10940" spans="4:4" hidden="1" x14ac:dyDescent="0.25">
      <c r="D10940" s="20"/>
    </row>
    <row r="10941" spans="4:4" hidden="1" x14ac:dyDescent="0.25">
      <c r="D10941" s="20"/>
    </row>
    <row r="10942" spans="4:4" hidden="1" x14ac:dyDescent="0.25">
      <c r="D10942" s="20"/>
    </row>
    <row r="10943" spans="4:4" hidden="1" x14ac:dyDescent="0.25">
      <c r="D10943" s="20"/>
    </row>
    <row r="10944" spans="4:4" hidden="1" x14ac:dyDescent="0.25">
      <c r="D10944" s="20"/>
    </row>
    <row r="10945" spans="4:4" hidden="1" x14ac:dyDescent="0.25">
      <c r="D10945" s="20"/>
    </row>
    <row r="10946" spans="4:4" hidden="1" x14ac:dyDescent="0.25">
      <c r="D10946" s="20"/>
    </row>
    <row r="10947" spans="4:4" hidden="1" x14ac:dyDescent="0.25">
      <c r="D10947" s="20"/>
    </row>
    <row r="10948" spans="4:4" hidden="1" x14ac:dyDescent="0.25">
      <c r="D10948" s="20"/>
    </row>
    <row r="10949" spans="4:4" hidden="1" x14ac:dyDescent="0.25">
      <c r="D10949" s="20"/>
    </row>
    <row r="10950" spans="4:4" hidden="1" x14ac:dyDescent="0.25">
      <c r="D10950" s="20"/>
    </row>
    <row r="10951" spans="4:4" hidden="1" x14ac:dyDescent="0.25">
      <c r="D10951" s="20"/>
    </row>
    <row r="10952" spans="4:4" hidden="1" x14ac:dyDescent="0.25">
      <c r="D10952" s="20"/>
    </row>
    <row r="10953" spans="4:4" hidden="1" x14ac:dyDescent="0.25">
      <c r="D10953" s="20"/>
    </row>
    <row r="10954" spans="4:4" hidden="1" x14ac:dyDescent="0.25">
      <c r="D10954" s="20"/>
    </row>
    <row r="10955" spans="4:4" hidden="1" x14ac:dyDescent="0.25">
      <c r="D10955" s="20"/>
    </row>
    <row r="10956" spans="4:4" hidden="1" x14ac:dyDescent="0.25">
      <c r="D10956" s="20"/>
    </row>
    <row r="10957" spans="4:4" hidden="1" x14ac:dyDescent="0.25">
      <c r="D10957" s="20"/>
    </row>
    <row r="10958" spans="4:4" hidden="1" x14ac:dyDescent="0.25">
      <c r="D10958" s="20"/>
    </row>
    <row r="10959" spans="4:4" hidden="1" x14ac:dyDescent="0.25">
      <c r="D10959" s="20"/>
    </row>
    <row r="10960" spans="4:4" hidden="1" x14ac:dyDescent="0.25">
      <c r="D10960" s="20"/>
    </row>
    <row r="10961" spans="4:4" hidden="1" x14ac:dyDescent="0.25">
      <c r="D10961" s="20"/>
    </row>
    <row r="10962" spans="4:4" hidden="1" x14ac:dyDescent="0.25">
      <c r="D10962" s="20"/>
    </row>
    <row r="10963" spans="4:4" hidden="1" x14ac:dyDescent="0.25">
      <c r="D10963" s="20"/>
    </row>
    <row r="10964" spans="4:4" hidden="1" x14ac:dyDescent="0.25">
      <c r="D10964" s="20"/>
    </row>
    <row r="10965" spans="4:4" hidden="1" x14ac:dyDescent="0.25">
      <c r="D10965" s="20"/>
    </row>
    <row r="10966" spans="4:4" hidden="1" x14ac:dyDescent="0.25">
      <c r="D10966" s="20"/>
    </row>
    <row r="10967" spans="4:4" hidden="1" x14ac:dyDescent="0.25">
      <c r="D10967" s="20"/>
    </row>
    <row r="10968" spans="4:4" hidden="1" x14ac:dyDescent="0.25">
      <c r="D10968" s="20"/>
    </row>
    <row r="10969" spans="4:4" hidden="1" x14ac:dyDescent="0.25">
      <c r="D10969" s="20"/>
    </row>
    <row r="10970" spans="4:4" hidden="1" x14ac:dyDescent="0.25">
      <c r="D10970" s="20"/>
    </row>
    <row r="10971" spans="4:4" hidden="1" x14ac:dyDescent="0.25">
      <c r="D10971" s="20"/>
    </row>
    <row r="10972" spans="4:4" hidden="1" x14ac:dyDescent="0.25">
      <c r="D10972" s="20"/>
    </row>
    <row r="10973" spans="4:4" hidden="1" x14ac:dyDescent="0.25">
      <c r="D10973" s="20"/>
    </row>
    <row r="10974" spans="4:4" hidden="1" x14ac:dyDescent="0.25">
      <c r="D10974" s="20"/>
    </row>
    <row r="10975" spans="4:4" hidden="1" x14ac:dyDescent="0.25">
      <c r="D10975" s="20"/>
    </row>
    <row r="10976" spans="4:4" hidden="1" x14ac:dyDescent="0.25">
      <c r="D10976" s="20"/>
    </row>
    <row r="10977" spans="4:4" hidden="1" x14ac:dyDescent="0.25">
      <c r="D10977" s="20"/>
    </row>
    <row r="10978" spans="4:4" hidden="1" x14ac:dyDescent="0.25">
      <c r="D10978" s="20"/>
    </row>
    <row r="10979" spans="4:4" hidden="1" x14ac:dyDescent="0.25">
      <c r="D10979" s="20"/>
    </row>
    <row r="10980" spans="4:4" hidden="1" x14ac:dyDescent="0.25">
      <c r="D10980" s="20"/>
    </row>
    <row r="10981" spans="4:4" hidden="1" x14ac:dyDescent="0.25">
      <c r="D10981" s="20"/>
    </row>
    <row r="10982" spans="4:4" hidden="1" x14ac:dyDescent="0.25">
      <c r="D10982" s="20"/>
    </row>
    <row r="10983" spans="4:4" hidden="1" x14ac:dyDescent="0.25">
      <c r="D10983" s="20"/>
    </row>
    <row r="10984" spans="4:4" hidden="1" x14ac:dyDescent="0.25">
      <c r="D10984" s="20"/>
    </row>
    <row r="10985" spans="4:4" hidden="1" x14ac:dyDescent="0.25">
      <c r="D10985" s="20"/>
    </row>
    <row r="10986" spans="4:4" hidden="1" x14ac:dyDescent="0.25">
      <c r="D10986" s="20"/>
    </row>
    <row r="10987" spans="4:4" hidden="1" x14ac:dyDescent="0.25">
      <c r="D10987" s="20"/>
    </row>
    <row r="10988" spans="4:4" hidden="1" x14ac:dyDescent="0.25">
      <c r="D10988" s="20"/>
    </row>
    <row r="10989" spans="4:4" hidden="1" x14ac:dyDescent="0.25">
      <c r="D10989" s="20"/>
    </row>
    <row r="10990" spans="4:4" hidden="1" x14ac:dyDescent="0.25">
      <c r="D10990" s="20"/>
    </row>
    <row r="10991" spans="4:4" hidden="1" x14ac:dyDescent="0.25">
      <c r="D10991" s="20"/>
    </row>
    <row r="10992" spans="4:4" hidden="1" x14ac:dyDescent="0.25">
      <c r="D10992" s="20"/>
    </row>
    <row r="10993" spans="4:4" hidden="1" x14ac:dyDescent="0.25">
      <c r="D10993" s="20"/>
    </row>
    <row r="10994" spans="4:4" hidden="1" x14ac:dyDescent="0.25">
      <c r="D10994" s="20"/>
    </row>
    <row r="10995" spans="4:4" hidden="1" x14ac:dyDescent="0.25">
      <c r="D10995" s="20"/>
    </row>
    <row r="10996" spans="4:4" hidden="1" x14ac:dyDescent="0.25">
      <c r="D10996" s="20"/>
    </row>
    <row r="10997" spans="4:4" hidden="1" x14ac:dyDescent="0.25">
      <c r="D10997" s="20"/>
    </row>
    <row r="10998" spans="4:4" hidden="1" x14ac:dyDescent="0.25">
      <c r="D10998" s="20"/>
    </row>
    <row r="10999" spans="4:4" hidden="1" x14ac:dyDescent="0.25">
      <c r="D10999" s="20"/>
    </row>
    <row r="11000" spans="4:4" hidden="1" x14ac:dyDescent="0.25">
      <c r="D11000" s="20"/>
    </row>
    <row r="11001" spans="4:4" hidden="1" x14ac:dyDescent="0.25">
      <c r="D11001" s="20"/>
    </row>
    <row r="11002" spans="4:4" hidden="1" x14ac:dyDescent="0.25">
      <c r="D11002" s="20"/>
    </row>
    <row r="11003" spans="4:4" hidden="1" x14ac:dyDescent="0.25">
      <c r="D11003" s="20"/>
    </row>
    <row r="11004" spans="4:4" hidden="1" x14ac:dyDescent="0.25">
      <c r="D11004" s="20"/>
    </row>
    <row r="11005" spans="4:4" hidden="1" x14ac:dyDescent="0.25">
      <c r="D11005" s="20"/>
    </row>
    <row r="11006" spans="4:4" hidden="1" x14ac:dyDescent="0.25">
      <c r="D11006" s="20"/>
    </row>
    <row r="11007" spans="4:4" hidden="1" x14ac:dyDescent="0.25">
      <c r="D11007" s="20"/>
    </row>
    <row r="11008" spans="4:4" hidden="1" x14ac:dyDescent="0.25">
      <c r="D11008" s="20"/>
    </row>
    <row r="11009" spans="4:4" hidden="1" x14ac:dyDescent="0.25">
      <c r="D11009" s="20"/>
    </row>
    <row r="11010" spans="4:4" hidden="1" x14ac:dyDescent="0.25">
      <c r="D11010" s="20"/>
    </row>
    <row r="11011" spans="4:4" hidden="1" x14ac:dyDescent="0.25">
      <c r="D11011" s="20"/>
    </row>
    <row r="11012" spans="4:4" hidden="1" x14ac:dyDescent="0.25">
      <c r="D11012" s="20"/>
    </row>
    <row r="11013" spans="4:4" hidden="1" x14ac:dyDescent="0.25">
      <c r="D11013" s="20"/>
    </row>
    <row r="11014" spans="4:4" hidden="1" x14ac:dyDescent="0.25">
      <c r="D11014" s="20"/>
    </row>
    <row r="11015" spans="4:4" hidden="1" x14ac:dyDescent="0.25">
      <c r="D11015" s="20"/>
    </row>
    <row r="11016" spans="4:4" hidden="1" x14ac:dyDescent="0.25">
      <c r="D11016" s="20"/>
    </row>
    <row r="11017" spans="4:4" hidden="1" x14ac:dyDescent="0.25">
      <c r="D11017" s="20"/>
    </row>
    <row r="11018" spans="4:4" hidden="1" x14ac:dyDescent="0.25">
      <c r="D11018" s="20"/>
    </row>
    <row r="11019" spans="4:4" hidden="1" x14ac:dyDescent="0.25">
      <c r="D11019" s="20"/>
    </row>
    <row r="11020" spans="4:4" hidden="1" x14ac:dyDescent="0.25">
      <c r="D11020" s="20"/>
    </row>
    <row r="11021" spans="4:4" hidden="1" x14ac:dyDescent="0.25">
      <c r="D11021" s="20"/>
    </row>
    <row r="11022" spans="4:4" hidden="1" x14ac:dyDescent="0.25">
      <c r="D11022" s="20"/>
    </row>
    <row r="11023" spans="4:4" hidden="1" x14ac:dyDescent="0.25">
      <c r="D11023" s="20"/>
    </row>
    <row r="11024" spans="4:4" hidden="1" x14ac:dyDescent="0.25">
      <c r="D11024" s="20"/>
    </row>
    <row r="11025" spans="4:4" hidden="1" x14ac:dyDescent="0.25">
      <c r="D11025" s="20"/>
    </row>
    <row r="11026" spans="4:4" hidden="1" x14ac:dyDescent="0.25">
      <c r="D11026" s="20"/>
    </row>
    <row r="11027" spans="4:4" hidden="1" x14ac:dyDescent="0.25">
      <c r="D11027" s="20"/>
    </row>
    <row r="11028" spans="4:4" hidden="1" x14ac:dyDescent="0.25">
      <c r="D11028" s="20"/>
    </row>
    <row r="11029" spans="4:4" hidden="1" x14ac:dyDescent="0.25">
      <c r="D11029" s="20"/>
    </row>
    <row r="11030" spans="4:4" hidden="1" x14ac:dyDescent="0.25">
      <c r="D11030" s="20"/>
    </row>
    <row r="11031" spans="4:4" hidden="1" x14ac:dyDescent="0.25">
      <c r="D11031" s="20"/>
    </row>
    <row r="11032" spans="4:4" hidden="1" x14ac:dyDescent="0.25">
      <c r="D11032" s="20"/>
    </row>
    <row r="11033" spans="4:4" hidden="1" x14ac:dyDescent="0.25">
      <c r="D11033" s="20"/>
    </row>
    <row r="11034" spans="4:4" hidden="1" x14ac:dyDescent="0.25">
      <c r="D11034" s="20"/>
    </row>
    <row r="11035" spans="4:4" hidden="1" x14ac:dyDescent="0.25">
      <c r="D11035" s="20"/>
    </row>
    <row r="11036" spans="4:4" hidden="1" x14ac:dyDescent="0.25">
      <c r="D11036" s="20"/>
    </row>
    <row r="11037" spans="4:4" hidden="1" x14ac:dyDescent="0.25">
      <c r="D11037" s="20"/>
    </row>
    <row r="11038" spans="4:4" hidden="1" x14ac:dyDescent="0.25">
      <c r="D11038" s="20"/>
    </row>
    <row r="11039" spans="4:4" hidden="1" x14ac:dyDescent="0.25">
      <c r="D11039" s="20"/>
    </row>
    <row r="11040" spans="4:4" hidden="1" x14ac:dyDescent="0.25">
      <c r="D11040" s="20"/>
    </row>
    <row r="11041" spans="4:4" hidden="1" x14ac:dyDescent="0.25">
      <c r="D11041" s="20"/>
    </row>
    <row r="11042" spans="4:4" hidden="1" x14ac:dyDescent="0.25">
      <c r="D11042" s="20"/>
    </row>
    <row r="11043" spans="4:4" hidden="1" x14ac:dyDescent="0.25">
      <c r="D11043" s="20"/>
    </row>
    <row r="11044" spans="4:4" hidden="1" x14ac:dyDescent="0.25">
      <c r="D11044" s="20"/>
    </row>
    <row r="11045" spans="4:4" hidden="1" x14ac:dyDescent="0.25">
      <c r="D11045" s="20"/>
    </row>
    <row r="11046" spans="4:4" hidden="1" x14ac:dyDescent="0.25">
      <c r="D11046" s="20"/>
    </row>
    <row r="11047" spans="4:4" hidden="1" x14ac:dyDescent="0.25">
      <c r="D11047" s="20"/>
    </row>
    <row r="11048" spans="4:4" hidden="1" x14ac:dyDescent="0.25">
      <c r="D11048" s="20"/>
    </row>
    <row r="11049" spans="4:4" hidden="1" x14ac:dyDescent="0.25">
      <c r="D11049" s="20"/>
    </row>
    <row r="11050" spans="4:4" hidden="1" x14ac:dyDescent="0.25">
      <c r="D11050" s="20"/>
    </row>
    <row r="11051" spans="4:4" hidden="1" x14ac:dyDescent="0.25">
      <c r="D11051" s="20"/>
    </row>
    <row r="11052" spans="4:4" hidden="1" x14ac:dyDescent="0.25">
      <c r="D11052" s="20"/>
    </row>
    <row r="11053" spans="4:4" hidden="1" x14ac:dyDescent="0.25">
      <c r="D11053" s="20"/>
    </row>
    <row r="11054" spans="4:4" hidden="1" x14ac:dyDescent="0.25">
      <c r="D11054" s="20"/>
    </row>
    <row r="11055" spans="4:4" hidden="1" x14ac:dyDescent="0.25">
      <c r="D11055" s="20"/>
    </row>
    <row r="11056" spans="4:4" hidden="1" x14ac:dyDescent="0.25">
      <c r="D11056" s="20"/>
    </row>
    <row r="11057" spans="4:4" hidden="1" x14ac:dyDescent="0.25">
      <c r="D11057" s="20"/>
    </row>
    <row r="11058" spans="4:4" hidden="1" x14ac:dyDescent="0.25">
      <c r="D11058" s="20"/>
    </row>
    <row r="11059" spans="4:4" hidden="1" x14ac:dyDescent="0.25">
      <c r="D11059" s="20"/>
    </row>
    <row r="11060" spans="4:4" hidden="1" x14ac:dyDescent="0.25">
      <c r="D11060" s="20"/>
    </row>
    <row r="11061" spans="4:4" hidden="1" x14ac:dyDescent="0.25">
      <c r="D11061" s="20"/>
    </row>
    <row r="11062" spans="4:4" hidden="1" x14ac:dyDescent="0.25">
      <c r="D11062" s="20"/>
    </row>
    <row r="11063" spans="4:4" hidden="1" x14ac:dyDescent="0.25">
      <c r="D11063" s="20"/>
    </row>
    <row r="11064" spans="4:4" hidden="1" x14ac:dyDescent="0.25">
      <c r="D11064" s="20"/>
    </row>
    <row r="11065" spans="4:4" hidden="1" x14ac:dyDescent="0.25">
      <c r="D11065" s="20"/>
    </row>
    <row r="11066" spans="4:4" hidden="1" x14ac:dyDescent="0.25">
      <c r="D11066" s="20"/>
    </row>
    <row r="11067" spans="4:4" hidden="1" x14ac:dyDescent="0.25">
      <c r="D11067" s="20"/>
    </row>
    <row r="11068" spans="4:4" hidden="1" x14ac:dyDescent="0.25">
      <c r="D11068" s="20"/>
    </row>
    <row r="11069" spans="4:4" hidden="1" x14ac:dyDescent="0.25">
      <c r="D11069" s="20"/>
    </row>
    <row r="11070" spans="4:4" hidden="1" x14ac:dyDescent="0.25">
      <c r="D11070" s="20"/>
    </row>
    <row r="11071" spans="4:4" hidden="1" x14ac:dyDescent="0.25">
      <c r="D11071" s="20"/>
    </row>
    <row r="11072" spans="4:4" hidden="1" x14ac:dyDescent="0.25">
      <c r="D11072" s="20"/>
    </row>
    <row r="11073" spans="4:4" hidden="1" x14ac:dyDescent="0.25">
      <c r="D11073" s="20"/>
    </row>
    <row r="11074" spans="4:4" hidden="1" x14ac:dyDescent="0.25">
      <c r="D11074" s="20"/>
    </row>
    <row r="11075" spans="4:4" hidden="1" x14ac:dyDescent="0.25">
      <c r="D11075" s="20"/>
    </row>
    <row r="11076" spans="4:4" hidden="1" x14ac:dyDescent="0.25">
      <c r="D11076" s="20"/>
    </row>
    <row r="11077" spans="4:4" hidden="1" x14ac:dyDescent="0.25">
      <c r="D11077" s="20"/>
    </row>
    <row r="11078" spans="4:4" hidden="1" x14ac:dyDescent="0.25">
      <c r="D11078" s="20"/>
    </row>
    <row r="11079" spans="4:4" hidden="1" x14ac:dyDescent="0.25">
      <c r="D11079" s="20"/>
    </row>
    <row r="11080" spans="4:4" hidden="1" x14ac:dyDescent="0.25">
      <c r="D11080" s="20"/>
    </row>
    <row r="11081" spans="4:4" hidden="1" x14ac:dyDescent="0.25">
      <c r="D11081" s="20"/>
    </row>
    <row r="11082" spans="4:4" hidden="1" x14ac:dyDescent="0.25">
      <c r="D11082" s="20"/>
    </row>
    <row r="11083" spans="4:4" hidden="1" x14ac:dyDescent="0.25">
      <c r="D11083" s="20"/>
    </row>
    <row r="11084" spans="4:4" hidden="1" x14ac:dyDescent="0.25">
      <c r="D11084" s="20"/>
    </row>
    <row r="11085" spans="4:4" hidden="1" x14ac:dyDescent="0.25">
      <c r="D11085" s="20"/>
    </row>
    <row r="11086" spans="4:4" hidden="1" x14ac:dyDescent="0.25">
      <c r="D11086" s="20"/>
    </row>
    <row r="11087" spans="4:4" hidden="1" x14ac:dyDescent="0.25">
      <c r="D11087" s="20"/>
    </row>
    <row r="11088" spans="4:4" hidden="1" x14ac:dyDescent="0.25">
      <c r="D11088" s="20"/>
    </row>
    <row r="11089" spans="4:4" hidden="1" x14ac:dyDescent="0.25">
      <c r="D11089" s="20"/>
    </row>
    <row r="11090" spans="4:4" hidden="1" x14ac:dyDescent="0.25">
      <c r="D11090" s="20"/>
    </row>
    <row r="11091" spans="4:4" hidden="1" x14ac:dyDescent="0.25">
      <c r="D11091" s="20"/>
    </row>
    <row r="11092" spans="4:4" hidden="1" x14ac:dyDescent="0.25">
      <c r="D11092" s="20"/>
    </row>
    <row r="11093" spans="4:4" hidden="1" x14ac:dyDescent="0.25">
      <c r="D11093" s="20"/>
    </row>
    <row r="11094" spans="4:4" hidden="1" x14ac:dyDescent="0.25">
      <c r="D11094" s="20"/>
    </row>
    <row r="11095" spans="4:4" hidden="1" x14ac:dyDescent="0.25">
      <c r="D11095" s="20"/>
    </row>
    <row r="11096" spans="4:4" hidden="1" x14ac:dyDescent="0.25">
      <c r="D11096" s="20"/>
    </row>
    <row r="11097" spans="4:4" hidden="1" x14ac:dyDescent="0.25">
      <c r="D11097" s="20"/>
    </row>
    <row r="11098" spans="4:4" hidden="1" x14ac:dyDescent="0.25">
      <c r="D11098" s="20"/>
    </row>
    <row r="11099" spans="4:4" hidden="1" x14ac:dyDescent="0.25">
      <c r="D11099" s="20"/>
    </row>
    <row r="11100" spans="4:4" hidden="1" x14ac:dyDescent="0.25">
      <c r="D11100" s="20"/>
    </row>
    <row r="11101" spans="4:4" hidden="1" x14ac:dyDescent="0.25">
      <c r="D11101" s="20"/>
    </row>
    <row r="11102" spans="4:4" hidden="1" x14ac:dyDescent="0.25">
      <c r="D11102" s="20"/>
    </row>
    <row r="11103" spans="4:4" hidden="1" x14ac:dyDescent="0.25">
      <c r="D11103" s="20"/>
    </row>
    <row r="11104" spans="4:4" hidden="1" x14ac:dyDescent="0.25">
      <c r="D11104" s="20"/>
    </row>
    <row r="11105" spans="4:4" hidden="1" x14ac:dyDescent="0.25">
      <c r="D11105" s="20"/>
    </row>
    <row r="11106" spans="4:4" hidden="1" x14ac:dyDescent="0.25">
      <c r="D11106" s="20"/>
    </row>
    <row r="11107" spans="4:4" hidden="1" x14ac:dyDescent="0.25">
      <c r="D11107" s="20"/>
    </row>
    <row r="11108" spans="4:4" hidden="1" x14ac:dyDescent="0.25">
      <c r="D11108" s="20"/>
    </row>
    <row r="11109" spans="4:4" hidden="1" x14ac:dyDescent="0.25">
      <c r="D11109" s="20"/>
    </row>
    <row r="11110" spans="4:4" hidden="1" x14ac:dyDescent="0.25">
      <c r="D11110" s="20"/>
    </row>
    <row r="11111" spans="4:4" hidden="1" x14ac:dyDescent="0.25">
      <c r="D11111" s="20"/>
    </row>
    <row r="11112" spans="4:4" hidden="1" x14ac:dyDescent="0.25">
      <c r="D11112" s="20"/>
    </row>
    <row r="11113" spans="4:4" hidden="1" x14ac:dyDescent="0.25">
      <c r="D11113" s="20"/>
    </row>
    <row r="11114" spans="4:4" hidden="1" x14ac:dyDescent="0.25">
      <c r="D11114" s="20"/>
    </row>
    <row r="11115" spans="4:4" hidden="1" x14ac:dyDescent="0.25">
      <c r="D11115" s="20"/>
    </row>
    <row r="11116" spans="4:4" hidden="1" x14ac:dyDescent="0.25">
      <c r="D11116" s="20"/>
    </row>
    <row r="11117" spans="4:4" hidden="1" x14ac:dyDescent="0.25">
      <c r="D11117" s="20"/>
    </row>
    <row r="11118" spans="4:4" hidden="1" x14ac:dyDescent="0.25">
      <c r="D11118" s="20"/>
    </row>
    <row r="11119" spans="4:4" hidden="1" x14ac:dyDescent="0.25">
      <c r="D11119" s="20"/>
    </row>
    <row r="11120" spans="4:4" hidden="1" x14ac:dyDescent="0.25">
      <c r="D11120" s="20"/>
    </row>
    <row r="11121" spans="4:4" hidden="1" x14ac:dyDescent="0.25">
      <c r="D11121" s="20"/>
    </row>
    <row r="11122" spans="4:4" hidden="1" x14ac:dyDescent="0.25">
      <c r="D11122" s="20"/>
    </row>
    <row r="11123" spans="4:4" hidden="1" x14ac:dyDescent="0.25">
      <c r="D11123" s="20"/>
    </row>
    <row r="11124" spans="4:4" hidden="1" x14ac:dyDescent="0.25">
      <c r="D11124" s="20"/>
    </row>
    <row r="11125" spans="4:4" hidden="1" x14ac:dyDescent="0.25">
      <c r="D11125" s="20"/>
    </row>
    <row r="11126" spans="4:4" hidden="1" x14ac:dyDescent="0.25">
      <c r="D11126" s="20"/>
    </row>
    <row r="11127" spans="4:4" hidden="1" x14ac:dyDescent="0.25">
      <c r="D11127" s="20"/>
    </row>
    <row r="11128" spans="4:4" hidden="1" x14ac:dyDescent="0.25">
      <c r="D11128" s="20"/>
    </row>
    <row r="11129" spans="4:4" hidden="1" x14ac:dyDescent="0.25">
      <c r="D11129" s="20"/>
    </row>
    <row r="11130" spans="4:4" hidden="1" x14ac:dyDescent="0.25">
      <c r="D11130" s="20"/>
    </row>
    <row r="11131" spans="4:4" hidden="1" x14ac:dyDescent="0.25">
      <c r="D11131" s="20"/>
    </row>
    <row r="11132" spans="4:4" hidden="1" x14ac:dyDescent="0.25">
      <c r="D11132" s="20"/>
    </row>
    <row r="11133" spans="4:4" hidden="1" x14ac:dyDescent="0.25">
      <c r="D11133" s="20"/>
    </row>
    <row r="11134" spans="4:4" hidden="1" x14ac:dyDescent="0.25">
      <c r="D11134" s="20"/>
    </row>
    <row r="11135" spans="4:4" hidden="1" x14ac:dyDescent="0.25">
      <c r="D11135" s="20"/>
    </row>
    <row r="11136" spans="4:4" hidden="1" x14ac:dyDescent="0.25">
      <c r="D11136" s="20"/>
    </row>
    <row r="11137" spans="4:4" hidden="1" x14ac:dyDescent="0.25">
      <c r="D11137" s="20"/>
    </row>
    <row r="11138" spans="4:4" hidden="1" x14ac:dyDescent="0.25">
      <c r="D11138" s="20"/>
    </row>
    <row r="11139" spans="4:4" hidden="1" x14ac:dyDescent="0.25">
      <c r="D11139" s="20"/>
    </row>
    <row r="11140" spans="4:4" hidden="1" x14ac:dyDescent="0.25">
      <c r="D11140" s="20"/>
    </row>
    <row r="11141" spans="4:4" hidden="1" x14ac:dyDescent="0.25">
      <c r="D11141" s="20"/>
    </row>
    <row r="11142" spans="4:4" hidden="1" x14ac:dyDescent="0.25">
      <c r="D11142" s="20"/>
    </row>
    <row r="11143" spans="4:4" hidden="1" x14ac:dyDescent="0.25">
      <c r="D11143" s="20"/>
    </row>
    <row r="11144" spans="4:4" hidden="1" x14ac:dyDescent="0.25">
      <c r="D11144" s="20"/>
    </row>
    <row r="11145" spans="4:4" hidden="1" x14ac:dyDescent="0.25">
      <c r="D11145" s="20"/>
    </row>
    <row r="11146" spans="4:4" hidden="1" x14ac:dyDescent="0.25">
      <c r="D11146" s="20"/>
    </row>
    <row r="11147" spans="4:4" hidden="1" x14ac:dyDescent="0.25">
      <c r="D11147" s="20"/>
    </row>
    <row r="11148" spans="4:4" hidden="1" x14ac:dyDescent="0.25">
      <c r="D11148" s="20"/>
    </row>
    <row r="11149" spans="4:4" hidden="1" x14ac:dyDescent="0.25">
      <c r="D11149" s="20"/>
    </row>
    <row r="11150" spans="4:4" hidden="1" x14ac:dyDescent="0.25">
      <c r="D11150" s="20"/>
    </row>
    <row r="11151" spans="4:4" hidden="1" x14ac:dyDescent="0.25">
      <c r="D11151" s="20"/>
    </row>
    <row r="11152" spans="4:4" hidden="1" x14ac:dyDescent="0.25">
      <c r="D11152" s="20"/>
    </row>
    <row r="11153" spans="4:4" hidden="1" x14ac:dyDescent="0.25">
      <c r="D11153" s="20"/>
    </row>
    <row r="11154" spans="4:4" hidden="1" x14ac:dyDescent="0.25">
      <c r="D11154" s="20"/>
    </row>
    <row r="11155" spans="4:4" hidden="1" x14ac:dyDescent="0.25">
      <c r="D11155" s="20"/>
    </row>
    <row r="11156" spans="4:4" hidden="1" x14ac:dyDescent="0.25">
      <c r="D11156" s="20"/>
    </row>
    <row r="11157" spans="4:4" hidden="1" x14ac:dyDescent="0.25">
      <c r="D11157" s="20"/>
    </row>
    <row r="11158" spans="4:4" hidden="1" x14ac:dyDescent="0.25">
      <c r="D11158" s="20"/>
    </row>
    <row r="11159" spans="4:4" hidden="1" x14ac:dyDescent="0.25">
      <c r="D11159" s="20"/>
    </row>
    <row r="11160" spans="4:4" hidden="1" x14ac:dyDescent="0.25">
      <c r="D11160" s="20"/>
    </row>
    <row r="11161" spans="4:4" hidden="1" x14ac:dyDescent="0.25">
      <c r="D11161" s="20"/>
    </row>
    <row r="11162" spans="4:4" hidden="1" x14ac:dyDescent="0.25">
      <c r="D11162" s="20"/>
    </row>
    <row r="11163" spans="4:4" hidden="1" x14ac:dyDescent="0.25">
      <c r="D11163" s="20"/>
    </row>
    <row r="11164" spans="4:4" hidden="1" x14ac:dyDescent="0.25">
      <c r="D11164" s="20"/>
    </row>
    <row r="11165" spans="4:4" hidden="1" x14ac:dyDescent="0.25">
      <c r="D11165" s="20"/>
    </row>
    <row r="11166" spans="4:4" hidden="1" x14ac:dyDescent="0.25">
      <c r="D11166" s="20"/>
    </row>
    <row r="11167" spans="4:4" hidden="1" x14ac:dyDescent="0.25">
      <c r="D11167" s="20"/>
    </row>
    <row r="11168" spans="4:4" hidden="1" x14ac:dyDescent="0.25">
      <c r="D11168" s="20"/>
    </row>
    <row r="11169" spans="4:4" hidden="1" x14ac:dyDescent="0.25">
      <c r="D11169" s="20"/>
    </row>
    <row r="11170" spans="4:4" hidden="1" x14ac:dyDescent="0.25">
      <c r="D11170" s="20"/>
    </row>
    <row r="11171" spans="4:4" hidden="1" x14ac:dyDescent="0.25">
      <c r="D11171" s="20"/>
    </row>
    <row r="11172" spans="4:4" hidden="1" x14ac:dyDescent="0.25">
      <c r="D11172" s="20"/>
    </row>
    <row r="11173" spans="4:4" hidden="1" x14ac:dyDescent="0.25">
      <c r="D11173" s="20"/>
    </row>
    <row r="11174" spans="4:4" hidden="1" x14ac:dyDescent="0.25">
      <c r="D11174" s="20"/>
    </row>
    <row r="11175" spans="4:4" hidden="1" x14ac:dyDescent="0.25">
      <c r="D11175" s="20"/>
    </row>
    <row r="11176" spans="4:4" hidden="1" x14ac:dyDescent="0.25">
      <c r="D11176" s="20"/>
    </row>
    <row r="11177" spans="4:4" hidden="1" x14ac:dyDescent="0.25">
      <c r="D11177" s="20"/>
    </row>
    <row r="11178" spans="4:4" hidden="1" x14ac:dyDescent="0.25">
      <c r="D11178" s="20"/>
    </row>
    <row r="11179" spans="4:4" hidden="1" x14ac:dyDescent="0.25">
      <c r="D11179" s="20"/>
    </row>
    <row r="11180" spans="4:4" hidden="1" x14ac:dyDescent="0.25">
      <c r="D11180" s="20"/>
    </row>
    <row r="11181" spans="4:4" hidden="1" x14ac:dyDescent="0.25">
      <c r="D11181" s="20"/>
    </row>
    <row r="11182" spans="4:4" hidden="1" x14ac:dyDescent="0.25">
      <c r="D11182" s="20"/>
    </row>
    <row r="11183" spans="4:4" hidden="1" x14ac:dyDescent="0.25">
      <c r="D11183" s="20"/>
    </row>
    <row r="11184" spans="4:4" hidden="1" x14ac:dyDescent="0.25">
      <c r="D11184" s="20"/>
    </row>
    <row r="11185" spans="4:4" hidden="1" x14ac:dyDescent="0.25">
      <c r="D11185" s="20"/>
    </row>
    <row r="11186" spans="4:4" hidden="1" x14ac:dyDescent="0.25">
      <c r="D11186" s="20"/>
    </row>
    <row r="11187" spans="4:4" hidden="1" x14ac:dyDescent="0.25">
      <c r="D11187" s="20"/>
    </row>
    <row r="11188" spans="4:4" hidden="1" x14ac:dyDescent="0.25">
      <c r="D11188" s="20"/>
    </row>
    <row r="11189" spans="4:4" hidden="1" x14ac:dyDescent="0.25">
      <c r="D11189" s="20"/>
    </row>
    <row r="11190" spans="4:4" hidden="1" x14ac:dyDescent="0.25">
      <c r="D11190" s="20"/>
    </row>
    <row r="11191" spans="4:4" hidden="1" x14ac:dyDescent="0.25">
      <c r="D11191" s="20"/>
    </row>
    <row r="11192" spans="4:4" hidden="1" x14ac:dyDescent="0.25">
      <c r="D11192" s="20"/>
    </row>
    <row r="11193" spans="4:4" hidden="1" x14ac:dyDescent="0.25">
      <c r="D11193" s="20"/>
    </row>
    <row r="11194" spans="4:4" hidden="1" x14ac:dyDescent="0.25">
      <c r="D11194" s="20"/>
    </row>
    <row r="11195" spans="4:4" hidden="1" x14ac:dyDescent="0.25">
      <c r="D11195" s="20"/>
    </row>
    <row r="11196" spans="4:4" hidden="1" x14ac:dyDescent="0.25">
      <c r="D11196" s="20"/>
    </row>
    <row r="11197" spans="4:4" hidden="1" x14ac:dyDescent="0.25">
      <c r="D11197" s="20"/>
    </row>
    <row r="11198" spans="4:4" hidden="1" x14ac:dyDescent="0.25">
      <c r="D11198" s="20"/>
    </row>
    <row r="11199" spans="4:4" hidden="1" x14ac:dyDescent="0.25">
      <c r="D11199" s="20"/>
    </row>
    <row r="11200" spans="4:4" hidden="1" x14ac:dyDescent="0.25">
      <c r="D11200" s="20"/>
    </row>
    <row r="11201" spans="4:4" hidden="1" x14ac:dyDescent="0.25">
      <c r="D11201" s="20"/>
    </row>
    <row r="11202" spans="4:4" hidden="1" x14ac:dyDescent="0.25">
      <c r="D11202" s="20"/>
    </row>
    <row r="11203" spans="4:4" hidden="1" x14ac:dyDescent="0.25">
      <c r="D11203" s="20"/>
    </row>
    <row r="11204" spans="4:4" hidden="1" x14ac:dyDescent="0.25">
      <c r="D11204" s="20"/>
    </row>
    <row r="11205" spans="4:4" hidden="1" x14ac:dyDescent="0.25">
      <c r="D11205" s="20"/>
    </row>
    <row r="11206" spans="4:4" hidden="1" x14ac:dyDescent="0.25">
      <c r="D11206" s="20"/>
    </row>
    <row r="11207" spans="4:4" hidden="1" x14ac:dyDescent="0.25">
      <c r="D11207" s="20"/>
    </row>
    <row r="11208" spans="4:4" hidden="1" x14ac:dyDescent="0.25">
      <c r="D11208" s="20"/>
    </row>
    <row r="11209" spans="4:4" hidden="1" x14ac:dyDescent="0.25">
      <c r="D11209" s="20"/>
    </row>
    <row r="11210" spans="4:4" hidden="1" x14ac:dyDescent="0.25">
      <c r="D11210" s="20"/>
    </row>
    <row r="11211" spans="4:4" hidden="1" x14ac:dyDescent="0.25">
      <c r="D11211" s="20"/>
    </row>
    <row r="11212" spans="4:4" hidden="1" x14ac:dyDescent="0.25">
      <c r="D11212" s="20"/>
    </row>
    <row r="11213" spans="4:4" hidden="1" x14ac:dyDescent="0.25">
      <c r="D11213" s="20"/>
    </row>
    <row r="11214" spans="4:4" hidden="1" x14ac:dyDescent="0.25">
      <c r="D11214" s="20"/>
    </row>
    <row r="11215" spans="4:4" hidden="1" x14ac:dyDescent="0.25">
      <c r="D11215" s="20"/>
    </row>
    <row r="11216" spans="4:4" hidden="1" x14ac:dyDescent="0.25">
      <c r="D11216" s="20"/>
    </row>
    <row r="11217" spans="4:4" hidden="1" x14ac:dyDescent="0.25">
      <c r="D11217" s="20"/>
    </row>
    <row r="11218" spans="4:4" hidden="1" x14ac:dyDescent="0.25">
      <c r="D11218" s="20"/>
    </row>
    <row r="11219" spans="4:4" hidden="1" x14ac:dyDescent="0.25">
      <c r="D11219" s="20"/>
    </row>
    <row r="11220" spans="4:4" hidden="1" x14ac:dyDescent="0.25">
      <c r="D11220" s="20"/>
    </row>
    <row r="11221" spans="4:4" hidden="1" x14ac:dyDescent="0.25">
      <c r="D11221" s="20"/>
    </row>
    <row r="11222" spans="4:4" hidden="1" x14ac:dyDescent="0.25">
      <c r="D11222" s="20"/>
    </row>
    <row r="11223" spans="4:4" hidden="1" x14ac:dyDescent="0.25">
      <c r="D11223" s="20"/>
    </row>
    <row r="11224" spans="4:4" hidden="1" x14ac:dyDescent="0.25">
      <c r="D11224" s="20"/>
    </row>
    <row r="11225" spans="4:4" hidden="1" x14ac:dyDescent="0.25">
      <c r="D11225" s="20"/>
    </row>
    <row r="11226" spans="4:4" hidden="1" x14ac:dyDescent="0.25">
      <c r="D11226" s="20"/>
    </row>
    <row r="11227" spans="4:4" hidden="1" x14ac:dyDescent="0.25">
      <c r="D11227" s="20"/>
    </row>
    <row r="11228" spans="4:4" hidden="1" x14ac:dyDescent="0.25">
      <c r="D11228" s="20"/>
    </row>
    <row r="11229" spans="4:4" hidden="1" x14ac:dyDescent="0.25">
      <c r="D11229" s="20"/>
    </row>
    <row r="11230" spans="4:4" hidden="1" x14ac:dyDescent="0.25">
      <c r="D11230" s="20"/>
    </row>
    <row r="11231" spans="4:4" hidden="1" x14ac:dyDescent="0.25">
      <c r="D11231" s="20"/>
    </row>
    <row r="11232" spans="4:4" hidden="1" x14ac:dyDescent="0.25">
      <c r="D11232" s="20"/>
    </row>
    <row r="11233" spans="4:4" hidden="1" x14ac:dyDescent="0.25">
      <c r="D11233" s="20"/>
    </row>
    <row r="11234" spans="4:4" hidden="1" x14ac:dyDescent="0.25">
      <c r="D11234" s="20"/>
    </row>
    <row r="11235" spans="4:4" hidden="1" x14ac:dyDescent="0.25">
      <c r="D11235" s="20"/>
    </row>
    <row r="11236" spans="4:4" hidden="1" x14ac:dyDescent="0.25">
      <c r="D11236" s="20"/>
    </row>
    <row r="11237" spans="4:4" hidden="1" x14ac:dyDescent="0.25">
      <c r="D11237" s="20"/>
    </row>
    <row r="11238" spans="4:4" hidden="1" x14ac:dyDescent="0.25">
      <c r="D11238" s="20"/>
    </row>
    <row r="11239" spans="4:4" hidden="1" x14ac:dyDescent="0.25">
      <c r="D11239" s="20"/>
    </row>
    <row r="11240" spans="4:4" hidden="1" x14ac:dyDescent="0.25">
      <c r="D11240" s="20"/>
    </row>
    <row r="11241" spans="4:4" hidden="1" x14ac:dyDescent="0.25">
      <c r="D11241" s="20"/>
    </row>
    <row r="11242" spans="4:4" hidden="1" x14ac:dyDescent="0.25">
      <c r="D11242" s="20"/>
    </row>
    <row r="11243" spans="4:4" hidden="1" x14ac:dyDescent="0.25">
      <c r="D11243" s="20"/>
    </row>
    <row r="11244" spans="4:4" hidden="1" x14ac:dyDescent="0.25">
      <c r="D11244" s="20"/>
    </row>
    <row r="11245" spans="4:4" hidden="1" x14ac:dyDescent="0.25">
      <c r="D11245" s="20"/>
    </row>
    <row r="11246" spans="4:4" hidden="1" x14ac:dyDescent="0.25">
      <c r="D11246" s="20"/>
    </row>
    <row r="11247" spans="4:4" hidden="1" x14ac:dyDescent="0.25">
      <c r="D11247" s="20"/>
    </row>
    <row r="11248" spans="4:4" hidden="1" x14ac:dyDescent="0.25">
      <c r="D11248" s="20"/>
    </row>
    <row r="11249" spans="4:4" hidden="1" x14ac:dyDescent="0.25">
      <c r="D11249" s="20"/>
    </row>
    <row r="11250" spans="4:4" hidden="1" x14ac:dyDescent="0.25">
      <c r="D11250" s="20"/>
    </row>
    <row r="11251" spans="4:4" hidden="1" x14ac:dyDescent="0.25">
      <c r="D11251" s="20"/>
    </row>
    <row r="11252" spans="4:4" hidden="1" x14ac:dyDescent="0.25">
      <c r="D11252" s="20"/>
    </row>
    <row r="11253" spans="4:4" hidden="1" x14ac:dyDescent="0.25">
      <c r="D11253" s="20"/>
    </row>
    <row r="11254" spans="4:4" hidden="1" x14ac:dyDescent="0.25">
      <c r="D11254" s="20"/>
    </row>
    <row r="11255" spans="4:4" hidden="1" x14ac:dyDescent="0.25">
      <c r="D11255" s="20"/>
    </row>
    <row r="11256" spans="4:4" hidden="1" x14ac:dyDescent="0.25">
      <c r="D11256" s="20"/>
    </row>
    <row r="11257" spans="4:4" hidden="1" x14ac:dyDescent="0.25">
      <c r="D11257" s="20"/>
    </row>
    <row r="11258" spans="4:4" hidden="1" x14ac:dyDescent="0.25">
      <c r="D11258" s="20"/>
    </row>
    <row r="11259" spans="4:4" hidden="1" x14ac:dyDescent="0.25">
      <c r="D11259" s="20"/>
    </row>
    <row r="11260" spans="4:4" hidden="1" x14ac:dyDescent="0.25">
      <c r="D11260" s="20"/>
    </row>
    <row r="11261" spans="4:4" hidden="1" x14ac:dyDescent="0.25">
      <c r="D11261" s="20"/>
    </row>
    <row r="11262" spans="4:4" hidden="1" x14ac:dyDescent="0.25">
      <c r="D11262" s="20"/>
    </row>
    <row r="11263" spans="4:4" hidden="1" x14ac:dyDescent="0.25">
      <c r="D11263" s="20"/>
    </row>
    <row r="11264" spans="4:4" hidden="1" x14ac:dyDescent="0.25">
      <c r="D11264" s="20"/>
    </row>
    <row r="11265" spans="4:4" hidden="1" x14ac:dyDescent="0.25">
      <c r="D11265" s="20"/>
    </row>
    <row r="11266" spans="4:4" hidden="1" x14ac:dyDescent="0.25">
      <c r="D11266" s="20"/>
    </row>
    <row r="11267" spans="4:4" hidden="1" x14ac:dyDescent="0.25">
      <c r="D11267" s="20"/>
    </row>
    <row r="11268" spans="4:4" hidden="1" x14ac:dyDescent="0.25">
      <c r="D11268" s="20"/>
    </row>
    <row r="11269" spans="4:4" hidden="1" x14ac:dyDescent="0.25">
      <c r="D11269" s="20"/>
    </row>
    <row r="11270" spans="4:4" hidden="1" x14ac:dyDescent="0.25">
      <c r="D11270" s="20"/>
    </row>
    <row r="11271" spans="4:4" hidden="1" x14ac:dyDescent="0.25">
      <c r="D11271" s="20"/>
    </row>
    <row r="11272" spans="4:4" hidden="1" x14ac:dyDescent="0.25">
      <c r="D11272" s="20"/>
    </row>
    <row r="11273" spans="4:4" hidden="1" x14ac:dyDescent="0.25">
      <c r="D11273" s="20"/>
    </row>
    <row r="11274" spans="4:4" hidden="1" x14ac:dyDescent="0.25">
      <c r="D11274" s="20"/>
    </row>
    <row r="11275" spans="4:4" hidden="1" x14ac:dyDescent="0.25">
      <c r="D11275" s="20"/>
    </row>
    <row r="11276" spans="4:4" hidden="1" x14ac:dyDescent="0.25">
      <c r="D11276" s="20"/>
    </row>
    <row r="11277" spans="4:4" hidden="1" x14ac:dyDescent="0.25">
      <c r="D11277" s="20"/>
    </row>
    <row r="11278" spans="4:4" hidden="1" x14ac:dyDescent="0.25">
      <c r="D11278" s="20"/>
    </row>
    <row r="11279" spans="4:4" hidden="1" x14ac:dyDescent="0.25">
      <c r="D11279" s="20"/>
    </row>
    <row r="11280" spans="4:4" hidden="1" x14ac:dyDescent="0.25">
      <c r="D11280" s="20"/>
    </row>
    <row r="11281" spans="4:4" hidden="1" x14ac:dyDescent="0.25">
      <c r="D11281" s="20"/>
    </row>
    <row r="11282" spans="4:4" hidden="1" x14ac:dyDescent="0.25">
      <c r="D11282" s="20"/>
    </row>
    <row r="11283" spans="4:4" hidden="1" x14ac:dyDescent="0.25">
      <c r="D11283" s="20"/>
    </row>
    <row r="11284" spans="4:4" hidden="1" x14ac:dyDescent="0.25">
      <c r="D11284" s="20"/>
    </row>
    <row r="11285" spans="4:4" hidden="1" x14ac:dyDescent="0.25">
      <c r="D11285" s="20"/>
    </row>
    <row r="11286" spans="4:4" hidden="1" x14ac:dyDescent="0.25">
      <c r="D11286" s="20"/>
    </row>
    <row r="11287" spans="4:4" hidden="1" x14ac:dyDescent="0.25">
      <c r="D11287" s="20"/>
    </row>
    <row r="11288" spans="4:4" hidden="1" x14ac:dyDescent="0.25">
      <c r="D11288" s="20"/>
    </row>
    <row r="11289" spans="4:4" hidden="1" x14ac:dyDescent="0.25">
      <c r="D11289" s="20"/>
    </row>
    <row r="11290" spans="4:4" hidden="1" x14ac:dyDescent="0.25">
      <c r="D11290" s="20"/>
    </row>
    <row r="11291" spans="4:4" hidden="1" x14ac:dyDescent="0.25">
      <c r="D11291" s="20"/>
    </row>
    <row r="11292" spans="4:4" hidden="1" x14ac:dyDescent="0.25">
      <c r="D11292" s="20"/>
    </row>
    <row r="11293" spans="4:4" hidden="1" x14ac:dyDescent="0.25">
      <c r="D11293" s="20"/>
    </row>
    <row r="11294" spans="4:4" hidden="1" x14ac:dyDescent="0.25">
      <c r="D11294" s="20"/>
    </row>
    <row r="11295" spans="4:4" hidden="1" x14ac:dyDescent="0.25">
      <c r="D11295" s="20"/>
    </row>
    <row r="11296" spans="4:4" hidden="1" x14ac:dyDescent="0.25">
      <c r="D11296" s="20"/>
    </row>
    <row r="11297" spans="4:4" hidden="1" x14ac:dyDescent="0.25">
      <c r="D11297" s="20"/>
    </row>
    <row r="11298" spans="4:4" hidden="1" x14ac:dyDescent="0.25">
      <c r="D11298" s="20"/>
    </row>
    <row r="11299" spans="4:4" hidden="1" x14ac:dyDescent="0.25">
      <c r="D11299" s="20"/>
    </row>
    <row r="11300" spans="4:4" hidden="1" x14ac:dyDescent="0.25">
      <c r="D11300" s="20"/>
    </row>
    <row r="11301" spans="4:4" hidden="1" x14ac:dyDescent="0.25">
      <c r="D11301" s="20"/>
    </row>
    <row r="11302" spans="4:4" hidden="1" x14ac:dyDescent="0.25">
      <c r="D11302" s="20"/>
    </row>
    <row r="11303" spans="4:4" hidden="1" x14ac:dyDescent="0.25">
      <c r="D11303" s="20"/>
    </row>
    <row r="11304" spans="4:4" hidden="1" x14ac:dyDescent="0.25">
      <c r="D11304" s="20"/>
    </row>
    <row r="11305" spans="4:4" hidden="1" x14ac:dyDescent="0.25">
      <c r="D11305" s="20"/>
    </row>
    <row r="11306" spans="4:4" hidden="1" x14ac:dyDescent="0.25">
      <c r="D11306" s="20"/>
    </row>
    <row r="11307" spans="4:4" hidden="1" x14ac:dyDescent="0.25">
      <c r="D11307" s="20"/>
    </row>
    <row r="11308" spans="4:4" hidden="1" x14ac:dyDescent="0.25">
      <c r="D11308" s="20"/>
    </row>
    <row r="11309" spans="4:4" hidden="1" x14ac:dyDescent="0.25">
      <c r="D11309" s="20"/>
    </row>
    <row r="11310" spans="4:4" hidden="1" x14ac:dyDescent="0.25">
      <c r="D11310" s="20"/>
    </row>
    <row r="11311" spans="4:4" hidden="1" x14ac:dyDescent="0.25">
      <c r="D11311" s="20"/>
    </row>
    <row r="11312" spans="4:4" hidden="1" x14ac:dyDescent="0.25">
      <c r="D11312" s="20"/>
    </row>
    <row r="11313" spans="4:4" hidden="1" x14ac:dyDescent="0.25">
      <c r="D11313" s="20"/>
    </row>
    <row r="11314" spans="4:4" hidden="1" x14ac:dyDescent="0.25">
      <c r="D11314" s="20"/>
    </row>
    <row r="11315" spans="4:4" hidden="1" x14ac:dyDescent="0.25">
      <c r="D11315" s="20"/>
    </row>
    <row r="11316" spans="4:4" hidden="1" x14ac:dyDescent="0.25">
      <c r="D11316" s="20"/>
    </row>
    <row r="11317" spans="4:4" hidden="1" x14ac:dyDescent="0.25">
      <c r="D11317" s="20"/>
    </row>
    <row r="11318" spans="4:4" hidden="1" x14ac:dyDescent="0.25">
      <c r="D11318" s="20"/>
    </row>
    <row r="11319" spans="4:4" hidden="1" x14ac:dyDescent="0.25">
      <c r="D11319" s="20"/>
    </row>
    <row r="11320" spans="4:4" hidden="1" x14ac:dyDescent="0.25">
      <c r="D11320" s="20"/>
    </row>
    <row r="11321" spans="4:4" hidden="1" x14ac:dyDescent="0.25">
      <c r="D11321" s="20"/>
    </row>
    <row r="11322" spans="4:4" hidden="1" x14ac:dyDescent="0.25">
      <c r="D11322" s="20"/>
    </row>
    <row r="11323" spans="4:4" hidden="1" x14ac:dyDescent="0.25">
      <c r="D11323" s="20"/>
    </row>
    <row r="11324" spans="4:4" hidden="1" x14ac:dyDescent="0.25">
      <c r="D11324" s="20"/>
    </row>
    <row r="11325" spans="4:4" hidden="1" x14ac:dyDescent="0.25">
      <c r="D11325" s="20"/>
    </row>
    <row r="11326" spans="4:4" hidden="1" x14ac:dyDescent="0.25">
      <c r="D11326" s="20"/>
    </row>
    <row r="11327" spans="4:4" hidden="1" x14ac:dyDescent="0.25">
      <c r="D11327" s="20"/>
    </row>
    <row r="11328" spans="4:4" hidden="1" x14ac:dyDescent="0.25">
      <c r="D11328" s="20"/>
    </row>
    <row r="11329" spans="4:4" hidden="1" x14ac:dyDescent="0.25">
      <c r="D11329" s="20"/>
    </row>
    <row r="11330" spans="4:4" hidden="1" x14ac:dyDescent="0.25">
      <c r="D11330" s="20"/>
    </row>
    <row r="11331" spans="4:4" hidden="1" x14ac:dyDescent="0.25">
      <c r="D11331" s="20"/>
    </row>
    <row r="11332" spans="4:4" hidden="1" x14ac:dyDescent="0.25">
      <c r="D11332" s="20"/>
    </row>
    <row r="11333" spans="4:4" hidden="1" x14ac:dyDescent="0.25">
      <c r="D11333" s="20"/>
    </row>
    <row r="11334" spans="4:4" hidden="1" x14ac:dyDescent="0.25">
      <c r="D11334" s="20"/>
    </row>
    <row r="11335" spans="4:4" hidden="1" x14ac:dyDescent="0.25">
      <c r="D11335" s="20"/>
    </row>
    <row r="11336" spans="4:4" hidden="1" x14ac:dyDescent="0.25">
      <c r="D11336" s="20"/>
    </row>
    <row r="11337" spans="4:4" hidden="1" x14ac:dyDescent="0.25">
      <c r="D11337" s="20"/>
    </row>
    <row r="11338" spans="4:4" hidden="1" x14ac:dyDescent="0.25">
      <c r="D11338" s="20"/>
    </row>
    <row r="11339" spans="4:4" hidden="1" x14ac:dyDescent="0.25">
      <c r="D11339" s="20"/>
    </row>
    <row r="11340" spans="4:4" hidden="1" x14ac:dyDescent="0.25">
      <c r="D11340" s="20"/>
    </row>
    <row r="11341" spans="4:4" hidden="1" x14ac:dyDescent="0.25">
      <c r="D11341" s="20"/>
    </row>
    <row r="11342" spans="4:4" hidden="1" x14ac:dyDescent="0.25">
      <c r="D11342" s="20"/>
    </row>
    <row r="11343" spans="4:4" hidden="1" x14ac:dyDescent="0.25">
      <c r="D11343" s="20"/>
    </row>
    <row r="11344" spans="4:4" hidden="1" x14ac:dyDescent="0.25">
      <c r="D11344" s="20"/>
    </row>
    <row r="11345" spans="4:4" hidden="1" x14ac:dyDescent="0.25">
      <c r="D11345" s="20"/>
    </row>
    <row r="11346" spans="4:4" hidden="1" x14ac:dyDescent="0.25">
      <c r="D11346" s="20"/>
    </row>
    <row r="11347" spans="4:4" hidden="1" x14ac:dyDescent="0.25">
      <c r="D11347" s="20"/>
    </row>
    <row r="11348" spans="4:4" hidden="1" x14ac:dyDescent="0.25">
      <c r="D11348" s="20"/>
    </row>
    <row r="11349" spans="4:4" hidden="1" x14ac:dyDescent="0.25">
      <c r="D11349" s="20"/>
    </row>
    <row r="11350" spans="4:4" hidden="1" x14ac:dyDescent="0.25">
      <c r="D11350" s="20"/>
    </row>
    <row r="11351" spans="4:4" hidden="1" x14ac:dyDescent="0.25">
      <c r="D11351" s="20"/>
    </row>
    <row r="11352" spans="4:4" hidden="1" x14ac:dyDescent="0.25">
      <c r="D11352" s="20"/>
    </row>
    <row r="11353" spans="4:4" hidden="1" x14ac:dyDescent="0.25">
      <c r="D11353" s="20"/>
    </row>
    <row r="11354" spans="4:4" hidden="1" x14ac:dyDescent="0.25">
      <c r="D11354" s="20"/>
    </row>
    <row r="11355" spans="4:4" hidden="1" x14ac:dyDescent="0.25">
      <c r="D11355" s="20"/>
    </row>
    <row r="11356" spans="4:4" hidden="1" x14ac:dyDescent="0.25">
      <c r="D11356" s="20"/>
    </row>
    <row r="11357" spans="4:4" hidden="1" x14ac:dyDescent="0.25">
      <c r="D11357" s="20"/>
    </row>
    <row r="11358" spans="4:4" hidden="1" x14ac:dyDescent="0.25">
      <c r="D11358" s="20"/>
    </row>
    <row r="11359" spans="4:4" hidden="1" x14ac:dyDescent="0.25">
      <c r="D11359" s="20"/>
    </row>
    <row r="11360" spans="4:4" hidden="1" x14ac:dyDescent="0.25">
      <c r="D11360" s="20"/>
    </row>
    <row r="11361" spans="4:4" hidden="1" x14ac:dyDescent="0.25">
      <c r="D11361" s="20"/>
    </row>
    <row r="11362" spans="4:4" hidden="1" x14ac:dyDescent="0.25">
      <c r="D11362" s="20"/>
    </row>
  </sheetData>
  <mergeCells count="157">
    <mergeCell ref="D34:E34"/>
    <mergeCell ref="D39:E39"/>
    <mergeCell ref="D41:E41"/>
    <mergeCell ref="C45:E45"/>
    <mergeCell ref="D46:E46"/>
    <mergeCell ref="D77:E77"/>
    <mergeCell ref="D103:E103"/>
    <mergeCell ref="D81:E81"/>
    <mergeCell ref="D85:E85"/>
    <mergeCell ref="D94:E94"/>
    <mergeCell ref="C99:E99"/>
    <mergeCell ref="D100:E100"/>
    <mergeCell ref="D110:E110"/>
    <mergeCell ref="D52:E52"/>
    <mergeCell ref="D54:E54"/>
    <mergeCell ref="A60:F60"/>
    <mergeCell ref="B61:E61"/>
    <mergeCell ref="C62:E62"/>
    <mergeCell ref="D63:E63"/>
    <mergeCell ref="D68:E68"/>
    <mergeCell ref="C73:E73"/>
    <mergeCell ref="D74:E74"/>
    <mergeCell ref="D215:E215"/>
    <mergeCell ref="D195:E195"/>
    <mergeCell ref="D200:E200"/>
    <mergeCell ref="D208:E208"/>
    <mergeCell ref="C211:E211"/>
    <mergeCell ref="D212:E212"/>
    <mergeCell ref="D219:E219"/>
    <mergeCell ref="C169:E169"/>
    <mergeCell ref="D170:E170"/>
    <mergeCell ref="D174:E174"/>
    <mergeCell ref="D176:E176"/>
    <mergeCell ref="C180:E180"/>
    <mergeCell ref="D181:E181"/>
    <mergeCell ref="D185:E185"/>
    <mergeCell ref="A192:F192"/>
    <mergeCell ref="B193:E193"/>
    <mergeCell ref="C194:E194"/>
    <mergeCell ref="C413:E413"/>
    <mergeCell ref="D414:E414"/>
    <mergeCell ref="D416:E416"/>
    <mergeCell ref="D280:E280"/>
    <mergeCell ref="D277:E277"/>
    <mergeCell ref="D232:E232"/>
    <mergeCell ref="D235:E235"/>
    <mergeCell ref="D243:E243"/>
    <mergeCell ref="D257:E257"/>
    <mergeCell ref="D261:E261"/>
    <mergeCell ref="C266:E266"/>
    <mergeCell ref="D267:E267"/>
    <mergeCell ref="D269:E269"/>
    <mergeCell ref="D273:E273"/>
    <mergeCell ref="D364:E364"/>
    <mergeCell ref="D404:E404"/>
    <mergeCell ref="D385:E385"/>
    <mergeCell ref="D361:E361"/>
    <mergeCell ref="D368:E368"/>
    <mergeCell ref="C372:E372"/>
    <mergeCell ref="D373:E373"/>
    <mergeCell ref="C381:E381"/>
    <mergeCell ref="D382:E382"/>
    <mergeCell ref="A394:F394"/>
    <mergeCell ref="B395:E395"/>
    <mergeCell ref="C396:E396"/>
    <mergeCell ref="D397:E397"/>
    <mergeCell ref="D401:E401"/>
    <mergeCell ref="C403:E403"/>
    <mergeCell ref="B6:E6"/>
    <mergeCell ref="C7:E7"/>
    <mergeCell ref="D8:E8"/>
    <mergeCell ref="C12:E12"/>
    <mergeCell ref="D13:E13"/>
    <mergeCell ref="C18:E18"/>
    <mergeCell ref="D19:E19"/>
    <mergeCell ref="D21:E21"/>
    <mergeCell ref="D27:E27"/>
    <mergeCell ref="D118:E118"/>
    <mergeCell ref="C127:E127"/>
    <mergeCell ref="D128:E128"/>
    <mergeCell ref="D134:E134"/>
    <mergeCell ref="C141:E141"/>
    <mergeCell ref="D142:E142"/>
    <mergeCell ref="D149:E149"/>
    <mergeCell ref="D157:E157"/>
    <mergeCell ref="D164:E164"/>
    <mergeCell ref="D137:E137"/>
    <mergeCell ref="D224:E224"/>
    <mergeCell ref="C228:E228"/>
    <mergeCell ref="D229:E229"/>
    <mergeCell ref="D240:E240"/>
    <mergeCell ref="C242:E242"/>
    <mergeCell ref="D245:E245"/>
    <mergeCell ref="C250:E250"/>
    <mergeCell ref="D251:E251"/>
    <mergeCell ref="C256:E256"/>
    <mergeCell ref="A288:F288"/>
    <mergeCell ref="B289:E289"/>
    <mergeCell ref="C290:E290"/>
    <mergeCell ref="D291:E291"/>
    <mergeCell ref="C299:E299"/>
    <mergeCell ref="D300:E300"/>
    <mergeCell ref="D302:E302"/>
    <mergeCell ref="D304:E304"/>
    <mergeCell ref="C309:E309"/>
    <mergeCell ref="D310:E310"/>
    <mergeCell ref="C317:E317"/>
    <mergeCell ref="D318:E318"/>
    <mergeCell ref="D322:E322"/>
    <mergeCell ref="C325:E325"/>
    <mergeCell ref="D326:E326"/>
    <mergeCell ref="D335:E335"/>
    <mergeCell ref="A340:F340"/>
    <mergeCell ref="B341:E341"/>
    <mergeCell ref="C342:E342"/>
    <mergeCell ref="D343:E343"/>
    <mergeCell ref="D345:E345"/>
    <mergeCell ref="C348:E348"/>
    <mergeCell ref="D349:E349"/>
    <mergeCell ref="C352:E352"/>
    <mergeCell ref="D355:E355"/>
    <mergeCell ref="C357:E357"/>
    <mergeCell ref="C363:E363"/>
    <mergeCell ref="D358:E358"/>
    <mergeCell ref="D507:E507"/>
    <mergeCell ref="A519:F519"/>
    <mergeCell ref="A520:E520"/>
    <mergeCell ref="A521:E521"/>
    <mergeCell ref="D435:E435"/>
    <mergeCell ref="C440:E440"/>
    <mergeCell ref="D441:E441"/>
    <mergeCell ref="C446:E446"/>
    <mergeCell ref="D447:E447"/>
    <mergeCell ref="D451:E451"/>
    <mergeCell ref="D453:E453"/>
    <mergeCell ref="C455:E455"/>
    <mergeCell ref="A458:F458"/>
    <mergeCell ref="D510:E510"/>
    <mergeCell ref="D486:E486"/>
    <mergeCell ref="D456:E456"/>
    <mergeCell ref="B459:E459"/>
    <mergeCell ref="C460:E460"/>
    <mergeCell ref="D461:E461"/>
    <mergeCell ref="D483:E483"/>
    <mergeCell ref="C492:E492"/>
    <mergeCell ref="D493:E493"/>
    <mergeCell ref="C501:E501"/>
    <mergeCell ref="D502:E502"/>
    <mergeCell ref="C468:E468"/>
    <mergeCell ref="D469:E469"/>
    <mergeCell ref="C478:E478"/>
    <mergeCell ref="D479:E479"/>
    <mergeCell ref="A423:F423"/>
    <mergeCell ref="B424:E424"/>
    <mergeCell ref="C425:E425"/>
    <mergeCell ref="D426:E426"/>
    <mergeCell ref="C506:E506"/>
  </mergeCells>
  <hyperlinks>
    <hyperlink ref="A520" r:id="rId1" display="http://www.abs.gov.au/websitedbs/d3310114.nsf/Home/%C2%A9+Copyright?OpenDocument"/>
    <hyperlink ref="A521:B521" r:id="rId2" display="© Crown Copyright New Zealand 200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516"/>
  <sheetViews>
    <sheetView showGridLines="0" showRowColHeaders="0" workbookViewId="0">
      <pane ySplit="6" topLeftCell="A16" activePane="bottomLeft" state="frozen"/>
      <selection pane="bottomLeft" activeCell="C41" sqref="C41"/>
    </sheetView>
  </sheetViews>
  <sheetFormatPr defaultColWidth="0" defaultRowHeight="14.25" x14ac:dyDescent="0.2"/>
  <cols>
    <col min="1" max="1" width="10.140625" style="5" customWidth="1"/>
    <col min="2" max="2" width="59.140625" style="5" bestFit="1" customWidth="1"/>
    <col min="3" max="3" width="12.5703125" style="5" bestFit="1" customWidth="1"/>
    <col min="4" max="16384" width="9.140625" style="5" hidden="1"/>
  </cols>
  <sheetData>
    <row r="1" spans="1:3" ht="30.75" customHeight="1" x14ac:dyDescent="0.25">
      <c r="A1" s="261" t="s">
        <v>86</v>
      </c>
      <c r="B1" s="261"/>
      <c r="C1" s="261"/>
    </row>
    <row r="2" spans="1:3" x14ac:dyDescent="0.2">
      <c r="A2" s="217" t="s">
        <v>87</v>
      </c>
      <c r="B2" s="141"/>
      <c r="C2" s="141"/>
    </row>
    <row r="3" spans="1:3" x14ac:dyDescent="0.2">
      <c r="A3" s="119" t="s">
        <v>88</v>
      </c>
      <c r="B3" s="141"/>
      <c r="C3" s="141"/>
    </row>
    <row r="4" spans="1:3" x14ac:dyDescent="0.2">
      <c r="A4" s="141"/>
      <c r="B4" s="141"/>
      <c r="C4" s="141"/>
    </row>
    <row r="5" spans="1:3" x14ac:dyDescent="0.2">
      <c r="A5" s="260" t="s">
        <v>2195</v>
      </c>
      <c r="B5" s="260"/>
      <c r="C5" s="260"/>
    </row>
    <row r="6" spans="1:3" x14ac:dyDescent="0.2">
      <c r="A6" s="18" t="s">
        <v>2196</v>
      </c>
      <c r="B6" s="18" t="s">
        <v>2197</v>
      </c>
      <c r="C6" s="18" t="s">
        <v>93</v>
      </c>
    </row>
    <row r="7" spans="1:3" x14ac:dyDescent="0.2">
      <c r="A7" s="217" t="s">
        <v>2198</v>
      </c>
      <c r="B7" s="217" t="s">
        <v>2159</v>
      </c>
      <c r="C7" s="217" t="s">
        <v>2173</v>
      </c>
    </row>
    <row r="8" spans="1:3" x14ac:dyDescent="0.2">
      <c r="A8" s="217" t="s">
        <v>2199</v>
      </c>
      <c r="B8" s="217" t="s">
        <v>2200</v>
      </c>
      <c r="C8" s="217" t="s">
        <v>2173</v>
      </c>
    </row>
    <row r="9" spans="1:3" x14ac:dyDescent="0.2">
      <c r="A9" s="217" t="s">
        <v>588</v>
      </c>
      <c r="B9" s="217" t="s">
        <v>2200</v>
      </c>
      <c r="C9" s="217" t="s">
        <v>2173</v>
      </c>
    </row>
    <row r="10" spans="1:3" x14ac:dyDescent="0.2">
      <c r="A10" s="217" t="s">
        <v>773</v>
      </c>
      <c r="B10" s="217" t="s">
        <v>2201</v>
      </c>
      <c r="C10" s="217" t="s">
        <v>2202</v>
      </c>
    </row>
    <row r="11" spans="1:3" x14ac:dyDescent="0.2">
      <c r="A11" s="217" t="s">
        <v>775</v>
      </c>
      <c r="B11" s="217" t="s">
        <v>97</v>
      </c>
      <c r="C11" s="217" t="s">
        <v>2202</v>
      </c>
    </row>
    <row r="12" spans="1:3" x14ac:dyDescent="0.2">
      <c r="A12" s="217" t="s">
        <v>777</v>
      </c>
      <c r="B12" s="217" t="s">
        <v>98</v>
      </c>
      <c r="C12" s="217" t="s">
        <v>2202</v>
      </c>
    </row>
    <row r="13" spans="1:3" x14ac:dyDescent="0.2">
      <c r="A13" s="217" t="s">
        <v>2203</v>
      </c>
      <c r="B13" s="217" t="s">
        <v>2204</v>
      </c>
      <c r="C13" s="217" t="s">
        <v>2173</v>
      </c>
    </row>
    <row r="14" spans="1:3" x14ac:dyDescent="0.2">
      <c r="A14" s="217" t="s">
        <v>600</v>
      </c>
      <c r="B14" s="217" t="s">
        <v>2204</v>
      </c>
      <c r="C14" s="217" t="s">
        <v>2173</v>
      </c>
    </row>
    <row r="15" spans="1:3" x14ac:dyDescent="0.2">
      <c r="A15" s="217" t="s">
        <v>830</v>
      </c>
      <c r="B15" s="217" t="s">
        <v>100</v>
      </c>
      <c r="C15" s="217" t="s">
        <v>2202</v>
      </c>
    </row>
    <row r="16" spans="1:3" x14ac:dyDescent="0.2">
      <c r="A16" s="217" t="s">
        <v>832</v>
      </c>
      <c r="B16" s="217" t="s">
        <v>101</v>
      </c>
      <c r="C16" s="217" t="s">
        <v>2202</v>
      </c>
    </row>
    <row r="17" spans="1:3" x14ac:dyDescent="0.2">
      <c r="A17" s="217" t="s">
        <v>834</v>
      </c>
      <c r="B17" s="217" t="s">
        <v>102</v>
      </c>
      <c r="C17" s="217" t="s">
        <v>2202</v>
      </c>
    </row>
    <row r="18" spans="1:3" x14ac:dyDescent="0.2">
      <c r="A18" s="217" t="s">
        <v>836</v>
      </c>
      <c r="B18" s="217" t="s">
        <v>2205</v>
      </c>
      <c r="C18" s="217" t="s">
        <v>2202</v>
      </c>
    </row>
    <row r="19" spans="1:3" x14ac:dyDescent="0.2">
      <c r="A19" s="217" t="s">
        <v>2206</v>
      </c>
      <c r="B19" s="217" t="s">
        <v>104</v>
      </c>
      <c r="C19" s="217" t="s">
        <v>2173</v>
      </c>
    </row>
    <row r="20" spans="1:3" x14ac:dyDescent="0.2">
      <c r="A20" s="217" t="s">
        <v>608</v>
      </c>
      <c r="B20" s="217" t="s">
        <v>2207</v>
      </c>
      <c r="C20" s="217" t="s">
        <v>2173</v>
      </c>
    </row>
    <row r="21" spans="1:3" x14ac:dyDescent="0.2">
      <c r="A21" s="217" t="s">
        <v>845</v>
      </c>
      <c r="B21" s="217" t="s">
        <v>2207</v>
      </c>
      <c r="C21" s="217" t="s">
        <v>2202</v>
      </c>
    </row>
    <row r="22" spans="1:3" x14ac:dyDescent="0.2">
      <c r="A22" s="217" t="s">
        <v>610</v>
      </c>
      <c r="B22" s="217" t="s">
        <v>106</v>
      </c>
      <c r="C22" s="217" t="s">
        <v>2173</v>
      </c>
    </row>
    <row r="23" spans="1:3" x14ac:dyDescent="0.2">
      <c r="A23" s="217" t="s">
        <v>2208</v>
      </c>
      <c r="B23" s="217" t="s">
        <v>107</v>
      </c>
      <c r="C23" s="217" t="s">
        <v>2202</v>
      </c>
    </row>
    <row r="24" spans="1:3" x14ac:dyDescent="0.2">
      <c r="A24" s="217" t="s">
        <v>2209</v>
      </c>
      <c r="B24" s="217" t="s">
        <v>108</v>
      </c>
      <c r="C24" s="217" t="s">
        <v>2202</v>
      </c>
    </row>
    <row r="25" spans="1:3" x14ac:dyDescent="0.2">
      <c r="A25" s="217" t="s">
        <v>2210</v>
      </c>
      <c r="B25" s="217" t="s">
        <v>109</v>
      </c>
      <c r="C25" s="217" t="s">
        <v>2202</v>
      </c>
    </row>
    <row r="26" spans="1:3" x14ac:dyDescent="0.2">
      <c r="A26" s="217" t="s">
        <v>2211</v>
      </c>
      <c r="B26" s="217" t="s">
        <v>2212</v>
      </c>
      <c r="C26" s="217" t="s">
        <v>2202</v>
      </c>
    </row>
    <row r="27" spans="1:3" x14ac:dyDescent="0.2">
      <c r="A27" s="217" t="s">
        <v>2213</v>
      </c>
      <c r="B27" s="217" t="s">
        <v>2214</v>
      </c>
      <c r="C27" s="217" t="s">
        <v>2202</v>
      </c>
    </row>
    <row r="28" spans="1:3" x14ac:dyDescent="0.2">
      <c r="A28" s="217" t="s">
        <v>612</v>
      </c>
      <c r="B28" s="217" t="s">
        <v>2215</v>
      </c>
      <c r="C28" s="217" t="s">
        <v>2173</v>
      </c>
    </row>
    <row r="29" spans="1:3" x14ac:dyDescent="0.2">
      <c r="A29" s="217" t="s">
        <v>856</v>
      </c>
      <c r="B29" s="217" t="s">
        <v>113</v>
      </c>
      <c r="C29" s="217" t="s">
        <v>2202</v>
      </c>
    </row>
    <row r="30" spans="1:3" x14ac:dyDescent="0.2">
      <c r="A30" s="217" t="s">
        <v>858</v>
      </c>
      <c r="B30" s="217" t="s">
        <v>114</v>
      </c>
      <c r="C30" s="217" t="s">
        <v>2202</v>
      </c>
    </row>
    <row r="31" spans="1:3" x14ac:dyDescent="0.2">
      <c r="A31" s="217" t="s">
        <v>860</v>
      </c>
      <c r="B31" s="217" t="s">
        <v>2216</v>
      </c>
      <c r="C31" s="217" t="s">
        <v>2202</v>
      </c>
    </row>
    <row r="32" spans="1:3" x14ac:dyDescent="0.2">
      <c r="A32" s="217" t="s">
        <v>862</v>
      </c>
      <c r="B32" s="217" t="s">
        <v>116</v>
      </c>
      <c r="C32" s="217" t="s">
        <v>2202</v>
      </c>
    </row>
    <row r="33" spans="1:3" x14ac:dyDescent="0.2">
      <c r="A33" s="217" t="s">
        <v>2217</v>
      </c>
      <c r="B33" s="217" t="s">
        <v>117</v>
      </c>
      <c r="C33" s="217" t="s">
        <v>2202</v>
      </c>
    </row>
    <row r="34" spans="1:3" x14ac:dyDescent="0.2">
      <c r="A34" s="217" t="s">
        <v>2218</v>
      </c>
      <c r="B34" s="217" t="s">
        <v>2219</v>
      </c>
      <c r="C34" s="217" t="s">
        <v>2202</v>
      </c>
    </row>
    <row r="35" spans="1:3" x14ac:dyDescent="0.2">
      <c r="A35" s="217" t="s">
        <v>614</v>
      </c>
      <c r="B35" s="217" t="s">
        <v>2220</v>
      </c>
      <c r="C35" s="217" t="s">
        <v>2173</v>
      </c>
    </row>
    <row r="36" spans="1:3" x14ac:dyDescent="0.2">
      <c r="A36" s="217" t="s">
        <v>2221</v>
      </c>
      <c r="B36" s="217" t="s">
        <v>120</v>
      </c>
      <c r="C36" s="217" t="s">
        <v>2202</v>
      </c>
    </row>
    <row r="37" spans="1:3" x14ac:dyDescent="0.2">
      <c r="A37" s="217" t="s">
        <v>2222</v>
      </c>
      <c r="B37" s="217" t="s">
        <v>2223</v>
      </c>
      <c r="C37" s="217" t="s">
        <v>2202</v>
      </c>
    </row>
    <row r="38" spans="1:3" x14ac:dyDescent="0.2">
      <c r="A38" s="217" t="s">
        <v>2224</v>
      </c>
      <c r="B38" s="217" t="s">
        <v>122</v>
      </c>
      <c r="C38" s="217" t="s">
        <v>2202</v>
      </c>
    </row>
    <row r="39" spans="1:3" x14ac:dyDescent="0.2">
      <c r="A39" s="217" t="s">
        <v>2225</v>
      </c>
      <c r="B39" s="217" t="s">
        <v>123</v>
      </c>
      <c r="C39" s="217" t="s">
        <v>2202</v>
      </c>
    </row>
    <row r="40" spans="1:3" x14ac:dyDescent="0.2">
      <c r="A40" s="217" t="s">
        <v>616</v>
      </c>
      <c r="B40" s="217" t="s">
        <v>2226</v>
      </c>
      <c r="C40" s="217" t="s">
        <v>2173</v>
      </c>
    </row>
    <row r="41" spans="1:3" x14ac:dyDescent="0.2">
      <c r="A41" s="217" t="s">
        <v>869</v>
      </c>
      <c r="B41" s="217" t="s">
        <v>2226</v>
      </c>
      <c r="C41" s="217" t="s">
        <v>2202</v>
      </c>
    </row>
    <row r="42" spans="1:3" x14ac:dyDescent="0.2">
      <c r="A42" s="217" t="s">
        <v>622</v>
      </c>
      <c r="B42" s="217" t="s">
        <v>125</v>
      </c>
      <c r="C42" s="217" t="s">
        <v>2173</v>
      </c>
    </row>
    <row r="43" spans="1:3" x14ac:dyDescent="0.2">
      <c r="A43" s="217" t="s">
        <v>2227</v>
      </c>
      <c r="B43" s="217" t="s">
        <v>126</v>
      </c>
      <c r="C43" s="217" t="s">
        <v>2202</v>
      </c>
    </row>
    <row r="44" spans="1:3" x14ac:dyDescent="0.2">
      <c r="A44" s="217" t="s">
        <v>2228</v>
      </c>
      <c r="B44" s="217" t="s">
        <v>2229</v>
      </c>
      <c r="C44" s="217" t="s">
        <v>2202</v>
      </c>
    </row>
    <row r="45" spans="1:3" x14ac:dyDescent="0.2">
      <c r="A45" s="217" t="s">
        <v>2230</v>
      </c>
      <c r="B45" s="217" t="s">
        <v>128</v>
      </c>
      <c r="C45" s="217" t="s">
        <v>2202</v>
      </c>
    </row>
    <row r="46" spans="1:3" x14ac:dyDescent="0.2">
      <c r="A46" s="217" t="s">
        <v>2231</v>
      </c>
      <c r="B46" s="217" t="s">
        <v>2232</v>
      </c>
      <c r="C46" s="217" t="s">
        <v>2173</v>
      </c>
    </row>
    <row r="47" spans="1:3" x14ac:dyDescent="0.2">
      <c r="A47" s="217" t="s">
        <v>626</v>
      </c>
      <c r="B47" s="217" t="s">
        <v>2233</v>
      </c>
      <c r="C47" s="217" t="s">
        <v>2173</v>
      </c>
    </row>
    <row r="48" spans="1:3" x14ac:dyDescent="0.2">
      <c r="A48" s="217" t="s">
        <v>877</v>
      </c>
      <c r="B48" s="217" t="s">
        <v>2234</v>
      </c>
      <c r="C48" s="217" t="s">
        <v>2235</v>
      </c>
    </row>
    <row r="49" spans="1:3" x14ac:dyDescent="0.2">
      <c r="A49" s="217" t="s">
        <v>879</v>
      </c>
      <c r="B49" s="217" t="s">
        <v>2236</v>
      </c>
      <c r="C49" s="217" t="s">
        <v>2235</v>
      </c>
    </row>
    <row r="50" spans="1:3" x14ac:dyDescent="0.2">
      <c r="A50" s="217" t="s">
        <v>881</v>
      </c>
      <c r="B50" s="217" t="s">
        <v>2237</v>
      </c>
      <c r="C50" s="217" t="s">
        <v>2235</v>
      </c>
    </row>
    <row r="51" spans="1:3" x14ac:dyDescent="0.2">
      <c r="A51" s="217" t="s">
        <v>2238</v>
      </c>
      <c r="B51" s="217" t="s">
        <v>134</v>
      </c>
      <c r="C51" s="217" t="s">
        <v>2235</v>
      </c>
    </row>
    <row r="52" spans="1:3" x14ac:dyDescent="0.2">
      <c r="A52" s="217" t="s">
        <v>2239</v>
      </c>
      <c r="B52" s="217" t="s">
        <v>2240</v>
      </c>
      <c r="C52" s="217" t="s">
        <v>2235</v>
      </c>
    </row>
    <row r="53" spans="1:3" x14ac:dyDescent="0.2">
      <c r="A53" s="217" t="s">
        <v>628</v>
      </c>
      <c r="B53" s="217" t="s">
        <v>136</v>
      </c>
      <c r="C53" s="217" t="s">
        <v>2173</v>
      </c>
    </row>
    <row r="54" spans="1:3" x14ac:dyDescent="0.2">
      <c r="A54" s="217" t="s">
        <v>2241</v>
      </c>
      <c r="B54" s="217" t="s">
        <v>136</v>
      </c>
      <c r="C54" s="217" t="s">
        <v>2235</v>
      </c>
    </row>
    <row r="55" spans="1:3" x14ac:dyDescent="0.2">
      <c r="A55" s="217" t="s">
        <v>638</v>
      </c>
      <c r="B55" s="217" t="s">
        <v>2242</v>
      </c>
      <c r="C55" s="217" t="s">
        <v>2173</v>
      </c>
    </row>
    <row r="56" spans="1:3" x14ac:dyDescent="0.2">
      <c r="A56" s="217" t="s">
        <v>885</v>
      </c>
      <c r="B56" s="217" t="s">
        <v>2243</v>
      </c>
      <c r="C56" s="217" t="s">
        <v>2235</v>
      </c>
    </row>
    <row r="57" spans="1:3" x14ac:dyDescent="0.2">
      <c r="A57" s="217" t="s">
        <v>887</v>
      </c>
      <c r="B57" s="217" t="s">
        <v>2244</v>
      </c>
      <c r="C57" s="217" t="s">
        <v>2235</v>
      </c>
    </row>
    <row r="58" spans="1:3" x14ac:dyDescent="0.2">
      <c r="A58" s="217" t="s">
        <v>889</v>
      </c>
      <c r="B58" s="217" t="s">
        <v>2245</v>
      </c>
      <c r="C58" s="217" t="s">
        <v>2235</v>
      </c>
    </row>
    <row r="59" spans="1:3" x14ac:dyDescent="0.2">
      <c r="A59" s="217" t="s">
        <v>891</v>
      </c>
      <c r="B59" s="217" t="s">
        <v>141</v>
      </c>
      <c r="C59" s="217" t="s">
        <v>2235</v>
      </c>
    </row>
    <row r="60" spans="1:3" x14ac:dyDescent="0.2">
      <c r="A60" s="217" t="s">
        <v>893</v>
      </c>
      <c r="B60" s="217" t="s">
        <v>2246</v>
      </c>
      <c r="C60" s="217" t="s">
        <v>2235</v>
      </c>
    </row>
    <row r="61" spans="1:3" x14ac:dyDescent="0.2">
      <c r="A61" s="217" t="s">
        <v>2247</v>
      </c>
      <c r="B61" s="217" t="s">
        <v>2248</v>
      </c>
      <c r="C61" s="217" t="s">
        <v>2173</v>
      </c>
    </row>
    <row r="62" spans="1:3" x14ac:dyDescent="0.2">
      <c r="A62" s="217" t="s">
        <v>2249</v>
      </c>
      <c r="B62" s="217" t="s">
        <v>2250</v>
      </c>
      <c r="C62" s="217" t="s">
        <v>2173</v>
      </c>
    </row>
    <row r="63" spans="1:3" x14ac:dyDescent="0.2">
      <c r="A63" s="217" t="s">
        <v>2251</v>
      </c>
      <c r="B63" s="217" t="s">
        <v>145</v>
      </c>
      <c r="C63" s="217" t="s">
        <v>2173</v>
      </c>
    </row>
    <row r="64" spans="1:3" x14ac:dyDescent="0.2">
      <c r="A64" s="217" t="s">
        <v>2252</v>
      </c>
      <c r="B64" s="217" t="s">
        <v>2253</v>
      </c>
      <c r="C64" s="217" t="s">
        <v>2202</v>
      </c>
    </row>
    <row r="65" spans="1:3" x14ac:dyDescent="0.2">
      <c r="A65" s="217" t="s">
        <v>2254</v>
      </c>
      <c r="B65" s="217" t="s">
        <v>147</v>
      </c>
      <c r="C65" s="217" t="s">
        <v>2202</v>
      </c>
    </row>
    <row r="66" spans="1:3" x14ac:dyDescent="0.2">
      <c r="A66" s="217" t="s">
        <v>2255</v>
      </c>
      <c r="B66" s="217" t="s">
        <v>148</v>
      </c>
      <c r="C66" s="217" t="s">
        <v>2202</v>
      </c>
    </row>
    <row r="67" spans="1:3" x14ac:dyDescent="0.2">
      <c r="A67" s="217" t="s">
        <v>2256</v>
      </c>
      <c r="B67" s="217" t="s">
        <v>2257</v>
      </c>
      <c r="C67" s="217" t="s">
        <v>2202</v>
      </c>
    </row>
    <row r="68" spans="1:3" x14ac:dyDescent="0.2">
      <c r="A68" s="217" t="s">
        <v>2258</v>
      </c>
      <c r="B68" s="217" t="s">
        <v>150</v>
      </c>
      <c r="C68" s="217" t="s">
        <v>2173</v>
      </c>
    </row>
    <row r="69" spans="1:3" x14ac:dyDescent="0.2">
      <c r="A69" s="217" t="s">
        <v>1025</v>
      </c>
      <c r="B69" s="217" t="s">
        <v>2259</v>
      </c>
      <c r="C69" s="217" t="s">
        <v>2202</v>
      </c>
    </row>
    <row r="70" spans="1:3" x14ac:dyDescent="0.2">
      <c r="A70" s="217" t="s">
        <v>1027</v>
      </c>
      <c r="B70" s="217" t="s">
        <v>2260</v>
      </c>
      <c r="C70" s="217" t="s">
        <v>2202</v>
      </c>
    </row>
    <row r="71" spans="1:3" x14ac:dyDescent="0.2">
      <c r="A71" s="217" t="s">
        <v>2261</v>
      </c>
      <c r="B71" s="217" t="s">
        <v>2262</v>
      </c>
      <c r="C71" s="217" t="s">
        <v>2202</v>
      </c>
    </row>
    <row r="72" spans="1:3" x14ac:dyDescent="0.2">
      <c r="A72" s="217" t="s">
        <v>2263</v>
      </c>
      <c r="B72" s="217" t="s">
        <v>2264</v>
      </c>
      <c r="C72" s="217" t="s">
        <v>2202</v>
      </c>
    </row>
    <row r="73" spans="1:3" x14ac:dyDescent="0.2">
      <c r="A73" s="217" t="s">
        <v>2265</v>
      </c>
      <c r="B73" s="217" t="s">
        <v>2266</v>
      </c>
      <c r="C73" s="217" t="s">
        <v>2173</v>
      </c>
    </row>
    <row r="74" spans="1:3" x14ac:dyDescent="0.2">
      <c r="A74" s="217" t="s">
        <v>2267</v>
      </c>
      <c r="B74" s="217" t="s">
        <v>2268</v>
      </c>
      <c r="C74" s="217" t="s">
        <v>2173</v>
      </c>
    </row>
    <row r="75" spans="1:3" x14ac:dyDescent="0.2">
      <c r="A75" s="217" t="s">
        <v>2269</v>
      </c>
      <c r="B75" s="217" t="s">
        <v>157</v>
      </c>
      <c r="C75" s="217" t="s">
        <v>2202</v>
      </c>
    </row>
    <row r="76" spans="1:3" x14ac:dyDescent="0.2">
      <c r="A76" s="217" t="s">
        <v>2270</v>
      </c>
      <c r="B76" s="217" t="s">
        <v>2271</v>
      </c>
      <c r="C76" s="217" t="s">
        <v>2202</v>
      </c>
    </row>
    <row r="77" spans="1:3" x14ac:dyDescent="0.2">
      <c r="A77" s="217" t="s">
        <v>2272</v>
      </c>
      <c r="B77" s="217" t="s">
        <v>2273</v>
      </c>
      <c r="C77" s="217" t="s">
        <v>2173</v>
      </c>
    </row>
    <row r="78" spans="1:3" x14ac:dyDescent="0.2">
      <c r="A78" s="217" t="s">
        <v>1054</v>
      </c>
      <c r="B78" s="217" t="s">
        <v>160</v>
      </c>
      <c r="C78" s="217" t="s">
        <v>2235</v>
      </c>
    </row>
    <row r="79" spans="1:3" x14ac:dyDescent="0.2">
      <c r="A79" s="217" t="s">
        <v>1056</v>
      </c>
      <c r="B79" s="217" t="s">
        <v>161</v>
      </c>
      <c r="C79" s="217" t="s">
        <v>2202</v>
      </c>
    </row>
    <row r="80" spans="1:3" x14ac:dyDescent="0.2">
      <c r="A80" s="217" t="s">
        <v>1058</v>
      </c>
      <c r="B80" s="217" t="s">
        <v>2274</v>
      </c>
      <c r="C80" s="217" t="s">
        <v>2202</v>
      </c>
    </row>
    <row r="81" spans="1:3" x14ac:dyDescent="0.2">
      <c r="A81" s="217" t="s">
        <v>2275</v>
      </c>
      <c r="B81" s="217" t="s">
        <v>2276</v>
      </c>
      <c r="C81" s="217" t="s">
        <v>2173</v>
      </c>
    </row>
    <row r="82" spans="1:3" x14ac:dyDescent="0.2">
      <c r="A82" s="217" t="s">
        <v>1066</v>
      </c>
      <c r="B82" s="217" t="s">
        <v>164</v>
      </c>
      <c r="C82" s="217" t="s">
        <v>2202</v>
      </c>
    </row>
    <row r="83" spans="1:3" x14ac:dyDescent="0.2">
      <c r="A83" s="217" t="s">
        <v>2277</v>
      </c>
      <c r="B83" s="217" t="s">
        <v>2278</v>
      </c>
      <c r="C83" s="217" t="s">
        <v>2202</v>
      </c>
    </row>
    <row r="84" spans="1:3" x14ac:dyDescent="0.2">
      <c r="A84" s="217" t="s">
        <v>2279</v>
      </c>
      <c r="B84" s="217" t="s">
        <v>2280</v>
      </c>
      <c r="C84" s="217" t="s">
        <v>2202</v>
      </c>
    </row>
    <row r="85" spans="1:3" x14ac:dyDescent="0.2">
      <c r="A85" s="217" t="s">
        <v>2281</v>
      </c>
      <c r="B85" s="217" t="s">
        <v>2282</v>
      </c>
      <c r="C85" s="217" t="s">
        <v>2173</v>
      </c>
    </row>
    <row r="86" spans="1:3" x14ac:dyDescent="0.2">
      <c r="A86" s="217" t="s">
        <v>2283</v>
      </c>
      <c r="B86" s="217" t="s">
        <v>2284</v>
      </c>
      <c r="C86" s="217" t="s">
        <v>2202</v>
      </c>
    </row>
    <row r="87" spans="1:3" x14ac:dyDescent="0.2">
      <c r="A87" s="217" t="s">
        <v>2285</v>
      </c>
      <c r="B87" s="217" t="s">
        <v>2286</v>
      </c>
      <c r="C87" s="217" t="s">
        <v>2202</v>
      </c>
    </row>
    <row r="88" spans="1:3" x14ac:dyDescent="0.2">
      <c r="A88" s="217" t="s">
        <v>2287</v>
      </c>
      <c r="B88" s="217" t="s">
        <v>170</v>
      </c>
      <c r="C88" s="217" t="s">
        <v>2202</v>
      </c>
    </row>
    <row r="89" spans="1:3" x14ac:dyDescent="0.2">
      <c r="A89" s="217" t="s">
        <v>2288</v>
      </c>
      <c r="B89" s="217" t="s">
        <v>2289</v>
      </c>
      <c r="C89" s="217" t="s">
        <v>2202</v>
      </c>
    </row>
    <row r="90" spans="1:3" x14ac:dyDescent="0.2">
      <c r="A90" s="217" t="s">
        <v>2290</v>
      </c>
      <c r="B90" s="217" t="s">
        <v>2291</v>
      </c>
      <c r="C90" s="217" t="s">
        <v>2202</v>
      </c>
    </row>
    <row r="91" spans="1:3" x14ac:dyDescent="0.2">
      <c r="A91" s="217" t="s">
        <v>2292</v>
      </c>
      <c r="B91" s="217" t="s">
        <v>173</v>
      </c>
      <c r="C91" s="217" t="s">
        <v>2202</v>
      </c>
    </row>
    <row r="92" spans="1:3" x14ac:dyDescent="0.2">
      <c r="A92" s="217" t="s">
        <v>2293</v>
      </c>
      <c r="B92" s="217" t="s">
        <v>2294</v>
      </c>
      <c r="C92" s="217" t="s">
        <v>2202</v>
      </c>
    </row>
    <row r="93" spans="1:3" x14ac:dyDescent="0.2">
      <c r="A93" s="217" t="s">
        <v>2295</v>
      </c>
      <c r="B93" s="217" t="s">
        <v>2296</v>
      </c>
      <c r="C93" s="217" t="s">
        <v>2202</v>
      </c>
    </row>
    <row r="94" spans="1:3" x14ac:dyDescent="0.2">
      <c r="A94" s="217" t="s">
        <v>2297</v>
      </c>
      <c r="B94" s="217" t="s">
        <v>2298</v>
      </c>
      <c r="C94" s="217" t="s">
        <v>2173</v>
      </c>
    </row>
    <row r="95" spans="1:3" x14ac:dyDescent="0.2">
      <c r="A95" s="217" t="s">
        <v>2299</v>
      </c>
      <c r="B95" s="217" t="s">
        <v>2300</v>
      </c>
      <c r="C95" s="217" t="s">
        <v>2202</v>
      </c>
    </row>
    <row r="96" spans="1:3" x14ac:dyDescent="0.2">
      <c r="A96" s="217" t="s">
        <v>2301</v>
      </c>
      <c r="B96" s="217" t="s">
        <v>2302</v>
      </c>
      <c r="C96" s="217" t="s">
        <v>2202</v>
      </c>
    </row>
    <row r="97" spans="1:3" x14ac:dyDescent="0.2">
      <c r="A97" s="217" t="s">
        <v>2303</v>
      </c>
      <c r="B97" s="217" t="s">
        <v>179</v>
      </c>
      <c r="C97" s="217" t="s">
        <v>2202</v>
      </c>
    </row>
    <row r="98" spans="1:3" x14ac:dyDescent="0.2">
      <c r="A98" s="217" t="s">
        <v>2304</v>
      </c>
      <c r="B98" s="217" t="s">
        <v>180</v>
      </c>
      <c r="C98" s="217" t="s">
        <v>2202</v>
      </c>
    </row>
    <row r="99" spans="1:3" x14ac:dyDescent="0.2">
      <c r="A99" s="217" t="s">
        <v>2305</v>
      </c>
      <c r="B99" s="217" t="s">
        <v>2306</v>
      </c>
      <c r="C99" s="217" t="s">
        <v>2173</v>
      </c>
    </row>
    <row r="100" spans="1:3" x14ac:dyDescent="0.2">
      <c r="A100" s="217" t="s">
        <v>2307</v>
      </c>
      <c r="B100" s="217" t="s">
        <v>2308</v>
      </c>
      <c r="C100" s="217" t="s">
        <v>2173</v>
      </c>
    </row>
    <row r="101" spans="1:3" x14ac:dyDescent="0.2">
      <c r="A101" s="217" t="s">
        <v>1088</v>
      </c>
      <c r="B101" s="217" t="s">
        <v>183</v>
      </c>
      <c r="C101" s="217" t="s">
        <v>2202</v>
      </c>
    </row>
    <row r="102" spans="1:3" x14ac:dyDescent="0.2">
      <c r="A102" s="217" t="s">
        <v>1090</v>
      </c>
      <c r="B102" s="217" t="s">
        <v>184</v>
      </c>
      <c r="C102" s="217" t="s">
        <v>2202</v>
      </c>
    </row>
    <row r="103" spans="1:3" x14ac:dyDescent="0.2">
      <c r="A103" s="217" t="s">
        <v>2309</v>
      </c>
      <c r="B103" s="217" t="s">
        <v>2310</v>
      </c>
      <c r="C103" s="217" t="s">
        <v>2173</v>
      </c>
    </row>
    <row r="104" spans="1:3" x14ac:dyDescent="0.2">
      <c r="A104" s="217" t="s">
        <v>2311</v>
      </c>
      <c r="B104" s="217" t="s">
        <v>2312</v>
      </c>
      <c r="C104" s="217" t="s">
        <v>2202</v>
      </c>
    </row>
    <row r="105" spans="1:3" x14ac:dyDescent="0.2">
      <c r="A105" s="217" t="s">
        <v>2313</v>
      </c>
      <c r="B105" s="217" t="s">
        <v>2314</v>
      </c>
      <c r="C105" s="217" t="s">
        <v>2202</v>
      </c>
    </row>
    <row r="106" spans="1:3" x14ac:dyDescent="0.2">
      <c r="A106" s="217" t="s">
        <v>2315</v>
      </c>
      <c r="B106" s="217" t="s">
        <v>2316</v>
      </c>
      <c r="C106" s="217" t="s">
        <v>2202</v>
      </c>
    </row>
    <row r="107" spans="1:3" x14ac:dyDescent="0.2">
      <c r="A107" s="217" t="s">
        <v>2317</v>
      </c>
      <c r="B107" s="217" t="s">
        <v>2318</v>
      </c>
      <c r="C107" s="217" t="s">
        <v>2202</v>
      </c>
    </row>
    <row r="108" spans="1:3" x14ac:dyDescent="0.2">
      <c r="A108" s="217" t="s">
        <v>2319</v>
      </c>
      <c r="B108" s="217" t="s">
        <v>190</v>
      </c>
      <c r="C108" s="217" t="s">
        <v>2202</v>
      </c>
    </row>
    <row r="109" spans="1:3" x14ac:dyDescent="0.2">
      <c r="A109" s="217" t="s">
        <v>2320</v>
      </c>
      <c r="B109" s="217" t="s">
        <v>2321</v>
      </c>
      <c r="C109" s="217" t="s">
        <v>2202</v>
      </c>
    </row>
    <row r="110" spans="1:3" x14ac:dyDescent="0.2">
      <c r="A110" s="217" t="s">
        <v>2322</v>
      </c>
      <c r="B110" s="217" t="s">
        <v>192</v>
      </c>
      <c r="C110" s="217" t="s">
        <v>2173</v>
      </c>
    </row>
    <row r="111" spans="1:3" x14ac:dyDescent="0.2">
      <c r="A111" s="217" t="s">
        <v>2323</v>
      </c>
      <c r="B111" s="217" t="s">
        <v>2324</v>
      </c>
      <c r="C111" s="217" t="s">
        <v>2202</v>
      </c>
    </row>
    <row r="112" spans="1:3" x14ac:dyDescent="0.2">
      <c r="A112" s="217" t="s">
        <v>2325</v>
      </c>
      <c r="B112" s="217" t="s">
        <v>194</v>
      </c>
      <c r="C112" s="217" t="s">
        <v>2202</v>
      </c>
    </row>
    <row r="113" spans="1:3" x14ac:dyDescent="0.2">
      <c r="A113" s="217" t="s">
        <v>2326</v>
      </c>
      <c r="B113" s="217" t="s">
        <v>195</v>
      </c>
      <c r="C113" s="217" t="s">
        <v>2202</v>
      </c>
    </row>
    <row r="114" spans="1:3" x14ac:dyDescent="0.2">
      <c r="A114" s="217" t="s">
        <v>2327</v>
      </c>
      <c r="B114" s="217" t="s">
        <v>196</v>
      </c>
      <c r="C114" s="217" t="s">
        <v>2202</v>
      </c>
    </row>
    <row r="115" spans="1:3" x14ac:dyDescent="0.2">
      <c r="A115" s="217" t="s">
        <v>2328</v>
      </c>
      <c r="B115" s="217" t="s">
        <v>2329</v>
      </c>
      <c r="C115" s="217" t="s">
        <v>2202</v>
      </c>
    </row>
    <row r="116" spans="1:3" x14ac:dyDescent="0.2">
      <c r="A116" s="217" t="s">
        <v>2330</v>
      </c>
      <c r="B116" s="217" t="s">
        <v>198</v>
      </c>
      <c r="C116" s="217" t="s">
        <v>2202</v>
      </c>
    </row>
    <row r="117" spans="1:3" x14ac:dyDescent="0.2">
      <c r="A117" s="217" t="s">
        <v>2331</v>
      </c>
      <c r="B117" s="217" t="s">
        <v>199</v>
      </c>
      <c r="C117" s="217" t="s">
        <v>2202</v>
      </c>
    </row>
    <row r="118" spans="1:3" x14ac:dyDescent="0.2">
      <c r="A118" s="217" t="s">
        <v>2332</v>
      </c>
      <c r="B118" s="217" t="s">
        <v>2333</v>
      </c>
      <c r="C118" s="217" t="s">
        <v>2173</v>
      </c>
    </row>
    <row r="119" spans="1:3" x14ac:dyDescent="0.2">
      <c r="A119" s="217" t="s">
        <v>2334</v>
      </c>
      <c r="B119" s="217" t="s">
        <v>2335</v>
      </c>
      <c r="C119" s="217" t="s">
        <v>2202</v>
      </c>
    </row>
    <row r="120" spans="1:3" x14ac:dyDescent="0.2">
      <c r="A120" s="217" t="s">
        <v>2336</v>
      </c>
      <c r="B120" s="217" t="s">
        <v>2337</v>
      </c>
      <c r="C120" s="217" t="s">
        <v>2202</v>
      </c>
    </row>
    <row r="121" spans="1:3" x14ac:dyDescent="0.2">
      <c r="A121" s="217" t="s">
        <v>2338</v>
      </c>
      <c r="B121" s="217" t="s">
        <v>203</v>
      </c>
      <c r="C121" s="217" t="s">
        <v>2202</v>
      </c>
    </row>
    <row r="122" spans="1:3" x14ac:dyDescent="0.2">
      <c r="A122" s="217" t="s">
        <v>2339</v>
      </c>
      <c r="B122" s="217" t="s">
        <v>2340</v>
      </c>
      <c r="C122" s="217" t="s">
        <v>2202</v>
      </c>
    </row>
    <row r="123" spans="1:3" x14ac:dyDescent="0.2">
      <c r="A123" s="217" t="s">
        <v>2341</v>
      </c>
      <c r="B123" s="217" t="s">
        <v>205</v>
      </c>
      <c r="C123" s="217" t="s">
        <v>2202</v>
      </c>
    </row>
    <row r="124" spans="1:3" x14ac:dyDescent="0.2">
      <c r="A124" s="217" t="s">
        <v>2342</v>
      </c>
      <c r="B124" s="217" t="s">
        <v>206</v>
      </c>
      <c r="C124" s="217" t="s">
        <v>2202</v>
      </c>
    </row>
    <row r="125" spans="1:3" x14ac:dyDescent="0.2">
      <c r="A125" s="217" t="s">
        <v>2343</v>
      </c>
      <c r="B125" s="217" t="s">
        <v>207</v>
      </c>
      <c r="C125" s="217" t="s">
        <v>2202</v>
      </c>
    </row>
    <row r="126" spans="1:3" x14ac:dyDescent="0.2">
      <c r="A126" s="217" t="s">
        <v>2344</v>
      </c>
      <c r="B126" s="217" t="s">
        <v>2345</v>
      </c>
      <c r="C126" s="217" t="s">
        <v>2202</v>
      </c>
    </row>
    <row r="127" spans="1:3" x14ac:dyDescent="0.2">
      <c r="A127" s="217" t="s">
        <v>2346</v>
      </c>
      <c r="B127" s="217" t="s">
        <v>209</v>
      </c>
      <c r="C127" s="217" t="s">
        <v>2173</v>
      </c>
    </row>
    <row r="128" spans="1:3" x14ac:dyDescent="0.2">
      <c r="A128" s="217" t="s">
        <v>2347</v>
      </c>
      <c r="B128" s="217" t="s">
        <v>210</v>
      </c>
      <c r="C128" s="217" t="s">
        <v>2173</v>
      </c>
    </row>
    <row r="129" spans="1:3" x14ac:dyDescent="0.2">
      <c r="A129" s="217" t="s">
        <v>1112</v>
      </c>
      <c r="B129" s="217" t="s">
        <v>2348</v>
      </c>
      <c r="C129" s="217" t="s">
        <v>2202</v>
      </c>
    </row>
    <row r="130" spans="1:3" x14ac:dyDescent="0.2">
      <c r="A130" s="217" t="s">
        <v>1114</v>
      </c>
      <c r="B130" s="217" t="s">
        <v>212</v>
      </c>
      <c r="C130" s="217" t="s">
        <v>2202</v>
      </c>
    </row>
    <row r="131" spans="1:3" x14ac:dyDescent="0.2">
      <c r="A131" s="217" t="s">
        <v>2349</v>
      </c>
      <c r="B131" s="217" t="s">
        <v>2350</v>
      </c>
      <c r="C131" s="217" t="s">
        <v>2202</v>
      </c>
    </row>
    <row r="132" spans="1:3" x14ac:dyDescent="0.2">
      <c r="A132" s="217" t="s">
        <v>2351</v>
      </c>
      <c r="B132" s="217" t="s">
        <v>214</v>
      </c>
      <c r="C132" s="217" t="s">
        <v>2202</v>
      </c>
    </row>
    <row r="133" spans="1:3" x14ac:dyDescent="0.2">
      <c r="A133" s="217" t="s">
        <v>2352</v>
      </c>
      <c r="B133" s="217" t="s">
        <v>215</v>
      </c>
      <c r="C133" s="217" t="s">
        <v>2202</v>
      </c>
    </row>
    <row r="134" spans="1:3" x14ac:dyDescent="0.2">
      <c r="A134" s="217" t="s">
        <v>2353</v>
      </c>
      <c r="B134" s="217" t="s">
        <v>216</v>
      </c>
      <c r="C134" s="217" t="s">
        <v>2173</v>
      </c>
    </row>
    <row r="135" spans="1:3" x14ac:dyDescent="0.2">
      <c r="A135" s="217" t="s">
        <v>1120</v>
      </c>
      <c r="B135" s="217" t="s">
        <v>2354</v>
      </c>
      <c r="C135" s="217" t="s">
        <v>2202</v>
      </c>
    </row>
    <row r="136" spans="1:3" x14ac:dyDescent="0.2">
      <c r="A136" s="217" t="s">
        <v>1122</v>
      </c>
      <c r="B136" s="217" t="s">
        <v>2355</v>
      </c>
      <c r="C136" s="217" t="s">
        <v>2202</v>
      </c>
    </row>
    <row r="137" spans="1:3" x14ac:dyDescent="0.2">
      <c r="A137" s="217" t="s">
        <v>2356</v>
      </c>
      <c r="B137" s="217" t="s">
        <v>219</v>
      </c>
      <c r="C137" s="217" t="s">
        <v>2173</v>
      </c>
    </row>
    <row r="138" spans="1:3" x14ac:dyDescent="0.2">
      <c r="A138" s="217" t="s">
        <v>1158</v>
      </c>
      <c r="B138" s="217" t="s">
        <v>2357</v>
      </c>
      <c r="C138" s="217" t="s">
        <v>2202</v>
      </c>
    </row>
    <row r="139" spans="1:3" x14ac:dyDescent="0.2">
      <c r="A139" s="217" t="s">
        <v>2358</v>
      </c>
      <c r="B139" s="217" t="s">
        <v>2359</v>
      </c>
      <c r="C139" s="217" t="s">
        <v>2202</v>
      </c>
    </row>
    <row r="140" spans="1:3" x14ac:dyDescent="0.2">
      <c r="A140" s="217" t="s">
        <v>2360</v>
      </c>
      <c r="B140" s="217" t="s">
        <v>2361</v>
      </c>
      <c r="C140" s="217" t="s">
        <v>2202</v>
      </c>
    </row>
    <row r="141" spans="1:3" x14ac:dyDescent="0.2">
      <c r="A141" s="217" t="s">
        <v>2362</v>
      </c>
      <c r="B141" s="217" t="s">
        <v>223</v>
      </c>
      <c r="C141" s="217" t="s">
        <v>2173</v>
      </c>
    </row>
    <row r="142" spans="1:3" x14ac:dyDescent="0.2">
      <c r="A142" s="217" t="s">
        <v>2363</v>
      </c>
      <c r="B142" s="217" t="s">
        <v>2364</v>
      </c>
      <c r="C142" s="217" t="s">
        <v>2173</v>
      </c>
    </row>
    <row r="143" spans="1:3" x14ac:dyDescent="0.2">
      <c r="A143" s="217" t="s">
        <v>1166</v>
      </c>
      <c r="B143" s="217" t="s">
        <v>225</v>
      </c>
      <c r="C143" s="217" t="s">
        <v>2202</v>
      </c>
    </row>
    <row r="144" spans="1:3" x14ac:dyDescent="0.2">
      <c r="A144" s="217" t="s">
        <v>1168</v>
      </c>
      <c r="B144" s="217" t="s">
        <v>226</v>
      </c>
      <c r="C144" s="217" t="s">
        <v>2202</v>
      </c>
    </row>
    <row r="145" spans="1:3" x14ac:dyDescent="0.2">
      <c r="A145" s="217" t="s">
        <v>1170</v>
      </c>
      <c r="B145" s="217" t="s">
        <v>2365</v>
      </c>
      <c r="C145" s="217" t="s">
        <v>2202</v>
      </c>
    </row>
    <row r="146" spans="1:3" x14ac:dyDescent="0.2">
      <c r="A146" s="217" t="s">
        <v>2366</v>
      </c>
      <c r="B146" s="217" t="s">
        <v>2367</v>
      </c>
      <c r="C146" s="217" t="s">
        <v>2202</v>
      </c>
    </row>
    <row r="147" spans="1:3" x14ac:dyDescent="0.2">
      <c r="A147" s="217" t="s">
        <v>2368</v>
      </c>
      <c r="B147" s="217" t="s">
        <v>229</v>
      </c>
      <c r="C147" s="217" t="s">
        <v>2202</v>
      </c>
    </row>
    <row r="148" spans="1:3" x14ac:dyDescent="0.2">
      <c r="A148" s="217" t="s">
        <v>1172</v>
      </c>
      <c r="B148" s="217" t="s">
        <v>2369</v>
      </c>
      <c r="C148" s="217" t="s">
        <v>2202</v>
      </c>
    </row>
    <row r="149" spans="1:3" x14ac:dyDescent="0.2">
      <c r="A149" s="217" t="s">
        <v>2370</v>
      </c>
      <c r="B149" s="217" t="s">
        <v>231</v>
      </c>
      <c r="C149" s="217" t="s">
        <v>2173</v>
      </c>
    </row>
    <row r="150" spans="1:3" x14ac:dyDescent="0.2">
      <c r="A150" s="217" t="s">
        <v>2371</v>
      </c>
      <c r="B150" s="217" t="s">
        <v>2372</v>
      </c>
      <c r="C150" s="217" t="s">
        <v>2202</v>
      </c>
    </row>
    <row r="151" spans="1:3" x14ac:dyDescent="0.2">
      <c r="A151" s="217" t="s">
        <v>2373</v>
      </c>
      <c r="B151" s="217" t="s">
        <v>233</v>
      </c>
      <c r="C151" s="217" t="s">
        <v>2202</v>
      </c>
    </row>
    <row r="152" spans="1:3" x14ac:dyDescent="0.2">
      <c r="A152" s="217" t="s">
        <v>2374</v>
      </c>
      <c r="B152" s="217" t="s">
        <v>234</v>
      </c>
      <c r="C152" s="217" t="s">
        <v>2202</v>
      </c>
    </row>
    <row r="153" spans="1:3" x14ac:dyDescent="0.2">
      <c r="A153" s="217" t="s">
        <v>2375</v>
      </c>
      <c r="B153" s="217" t="s">
        <v>235</v>
      </c>
      <c r="C153" s="217" t="s">
        <v>2202</v>
      </c>
    </row>
    <row r="154" spans="1:3" x14ac:dyDescent="0.2">
      <c r="A154" s="217" t="s">
        <v>2376</v>
      </c>
      <c r="B154" s="217" t="s">
        <v>236</v>
      </c>
      <c r="C154" s="217" t="s">
        <v>2202</v>
      </c>
    </row>
    <row r="155" spans="1:3" x14ac:dyDescent="0.2">
      <c r="A155" s="217" t="s">
        <v>2377</v>
      </c>
      <c r="B155" s="217" t="s">
        <v>237</v>
      </c>
      <c r="C155" s="217" t="s">
        <v>2202</v>
      </c>
    </row>
    <row r="156" spans="1:3" x14ac:dyDescent="0.2">
      <c r="A156" s="217" t="s">
        <v>2378</v>
      </c>
      <c r="B156" s="217" t="s">
        <v>2379</v>
      </c>
      <c r="C156" s="217" t="s">
        <v>2202</v>
      </c>
    </row>
    <row r="157" spans="1:3" x14ac:dyDescent="0.2">
      <c r="A157" s="217" t="s">
        <v>2380</v>
      </c>
      <c r="B157" s="217" t="s">
        <v>239</v>
      </c>
      <c r="C157" s="217" t="s">
        <v>2173</v>
      </c>
    </row>
    <row r="158" spans="1:3" x14ac:dyDescent="0.2">
      <c r="A158" s="217" t="s">
        <v>2381</v>
      </c>
      <c r="B158" s="217" t="s">
        <v>240</v>
      </c>
      <c r="C158" s="217" t="s">
        <v>2202</v>
      </c>
    </row>
    <row r="159" spans="1:3" x14ac:dyDescent="0.2">
      <c r="A159" s="217" t="s">
        <v>2382</v>
      </c>
      <c r="B159" s="217" t="s">
        <v>241</v>
      </c>
      <c r="C159" s="217" t="s">
        <v>2202</v>
      </c>
    </row>
    <row r="160" spans="1:3" x14ac:dyDescent="0.2">
      <c r="A160" s="217" t="s">
        <v>2383</v>
      </c>
      <c r="B160" s="217" t="s">
        <v>242</v>
      </c>
      <c r="C160" s="217" t="s">
        <v>2202</v>
      </c>
    </row>
    <row r="161" spans="1:3" x14ac:dyDescent="0.2">
      <c r="A161" s="217" t="s">
        <v>2384</v>
      </c>
      <c r="B161" s="217" t="s">
        <v>243</v>
      </c>
      <c r="C161" s="217" t="s">
        <v>2202</v>
      </c>
    </row>
    <row r="162" spans="1:3" x14ac:dyDescent="0.2">
      <c r="A162" s="217" t="s">
        <v>2385</v>
      </c>
      <c r="B162" s="217" t="s">
        <v>244</v>
      </c>
      <c r="C162" s="217" t="s">
        <v>2202</v>
      </c>
    </row>
    <row r="163" spans="1:3" x14ac:dyDescent="0.2">
      <c r="A163" s="217" t="s">
        <v>2386</v>
      </c>
      <c r="B163" s="217" t="s">
        <v>245</v>
      </c>
      <c r="C163" s="217" t="s">
        <v>2202</v>
      </c>
    </row>
    <row r="164" spans="1:3" x14ac:dyDescent="0.2">
      <c r="A164" s="217" t="s">
        <v>2387</v>
      </c>
      <c r="B164" s="217" t="s">
        <v>2388</v>
      </c>
      <c r="C164" s="217" t="s">
        <v>2173</v>
      </c>
    </row>
    <row r="165" spans="1:3" x14ac:dyDescent="0.2">
      <c r="A165" s="217" t="s">
        <v>2389</v>
      </c>
      <c r="B165" s="217" t="s">
        <v>247</v>
      </c>
      <c r="C165" s="217" t="s">
        <v>2202</v>
      </c>
    </row>
    <row r="166" spans="1:3" x14ac:dyDescent="0.2">
      <c r="A166" s="217" t="s">
        <v>2390</v>
      </c>
      <c r="B166" s="217" t="s">
        <v>2391</v>
      </c>
      <c r="C166" s="217" t="s">
        <v>2202</v>
      </c>
    </row>
    <row r="167" spans="1:3" x14ac:dyDescent="0.2">
      <c r="A167" s="217" t="s">
        <v>2392</v>
      </c>
      <c r="B167" s="217" t="s">
        <v>249</v>
      </c>
      <c r="C167" s="217" t="s">
        <v>2202</v>
      </c>
    </row>
    <row r="168" spans="1:3" x14ac:dyDescent="0.2">
      <c r="A168" s="217" t="s">
        <v>2393</v>
      </c>
      <c r="B168" s="217" t="s">
        <v>250</v>
      </c>
      <c r="C168" s="217" t="s">
        <v>2202</v>
      </c>
    </row>
    <row r="169" spans="1:3" x14ac:dyDescent="0.2">
      <c r="A169" s="217" t="s">
        <v>2394</v>
      </c>
      <c r="B169" s="217" t="s">
        <v>2395</v>
      </c>
      <c r="C169" s="217" t="s">
        <v>2173</v>
      </c>
    </row>
    <row r="170" spans="1:3" x14ac:dyDescent="0.2">
      <c r="A170" s="217" t="s">
        <v>2396</v>
      </c>
      <c r="B170" s="217" t="s">
        <v>2397</v>
      </c>
      <c r="C170" s="217" t="s">
        <v>2173</v>
      </c>
    </row>
    <row r="171" spans="1:3" x14ac:dyDescent="0.2">
      <c r="A171" s="217" t="s">
        <v>1188</v>
      </c>
      <c r="B171" s="217" t="s">
        <v>2398</v>
      </c>
      <c r="C171" s="217" t="s">
        <v>2202</v>
      </c>
    </row>
    <row r="172" spans="1:3" x14ac:dyDescent="0.2">
      <c r="A172" s="217" t="s">
        <v>1190</v>
      </c>
      <c r="B172" s="217" t="s">
        <v>2399</v>
      </c>
      <c r="C172" s="217" t="s">
        <v>2202</v>
      </c>
    </row>
    <row r="173" spans="1:3" x14ac:dyDescent="0.2">
      <c r="A173" s="217" t="s">
        <v>2400</v>
      </c>
      <c r="B173" s="217" t="s">
        <v>2401</v>
      </c>
      <c r="C173" s="217" t="s">
        <v>2202</v>
      </c>
    </row>
    <row r="174" spans="1:3" x14ac:dyDescent="0.2">
      <c r="A174" s="217" t="s">
        <v>2402</v>
      </c>
      <c r="B174" s="217" t="s">
        <v>2403</v>
      </c>
      <c r="C174" s="217" t="s">
        <v>2173</v>
      </c>
    </row>
    <row r="175" spans="1:3" x14ac:dyDescent="0.2">
      <c r="A175" s="217" t="s">
        <v>2404</v>
      </c>
      <c r="B175" s="217" t="s">
        <v>2403</v>
      </c>
      <c r="C175" s="217" t="s">
        <v>2202</v>
      </c>
    </row>
    <row r="176" spans="1:3" x14ac:dyDescent="0.2">
      <c r="A176" s="217" t="s">
        <v>2405</v>
      </c>
      <c r="B176" s="217" t="s">
        <v>2406</v>
      </c>
      <c r="C176" s="217" t="s">
        <v>2173</v>
      </c>
    </row>
    <row r="177" spans="1:3" x14ac:dyDescent="0.2">
      <c r="A177" s="217" t="s">
        <v>2407</v>
      </c>
      <c r="B177" s="217" t="s">
        <v>258</v>
      </c>
      <c r="C177" s="217" t="s">
        <v>2202</v>
      </c>
    </row>
    <row r="178" spans="1:3" x14ac:dyDescent="0.2">
      <c r="A178" s="217" t="s">
        <v>2408</v>
      </c>
      <c r="B178" s="217" t="s">
        <v>2409</v>
      </c>
      <c r="C178" s="217" t="s">
        <v>2202</v>
      </c>
    </row>
    <row r="179" spans="1:3" x14ac:dyDescent="0.2">
      <c r="A179" s="217" t="s">
        <v>2410</v>
      </c>
      <c r="B179" s="217" t="s">
        <v>260</v>
      </c>
      <c r="C179" s="217" t="s">
        <v>2202</v>
      </c>
    </row>
    <row r="180" spans="1:3" x14ac:dyDescent="0.2">
      <c r="A180" s="217" t="s">
        <v>2411</v>
      </c>
      <c r="B180" s="217" t="s">
        <v>2412</v>
      </c>
      <c r="C180" s="217" t="s">
        <v>2173</v>
      </c>
    </row>
    <row r="181" spans="1:3" x14ac:dyDescent="0.2">
      <c r="A181" s="217" t="s">
        <v>2413</v>
      </c>
      <c r="B181" s="217" t="s">
        <v>262</v>
      </c>
      <c r="C181" s="217" t="s">
        <v>2173</v>
      </c>
    </row>
    <row r="182" spans="1:3" x14ac:dyDescent="0.2">
      <c r="A182" s="217" t="s">
        <v>2414</v>
      </c>
      <c r="B182" s="217" t="s">
        <v>263</v>
      </c>
      <c r="C182" s="217" t="s">
        <v>2202</v>
      </c>
    </row>
    <row r="183" spans="1:3" x14ac:dyDescent="0.2">
      <c r="A183" s="217" t="s">
        <v>2415</v>
      </c>
      <c r="B183" s="217" t="s">
        <v>2416</v>
      </c>
      <c r="C183" s="217" t="s">
        <v>2202</v>
      </c>
    </row>
    <row r="184" spans="1:3" x14ac:dyDescent="0.2">
      <c r="A184" s="217" t="s">
        <v>2417</v>
      </c>
      <c r="B184" s="217" t="s">
        <v>265</v>
      </c>
      <c r="C184" s="217" t="s">
        <v>2202</v>
      </c>
    </row>
    <row r="185" spans="1:3" x14ac:dyDescent="0.2">
      <c r="A185" s="217" t="s">
        <v>2418</v>
      </c>
      <c r="B185" s="217" t="s">
        <v>2419</v>
      </c>
      <c r="C185" s="217" t="s">
        <v>2173</v>
      </c>
    </row>
    <row r="186" spans="1:3" x14ac:dyDescent="0.2">
      <c r="A186" s="217" t="s">
        <v>2420</v>
      </c>
      <c r="B186" s="217" t="s">
        <v>267</v>
      </c>
      <c r="C186" s="217" t="s">
        <v>2202</v>
      </c>
    </row>
    <row r="187" spans="1:3" x14ac:dyDescent="0.2">
      <c r="A187" s="217" t="s">
        <v>2421</v>
      </c>
      <c r="B187" s="217" t="s">
        <v>2422</v>
      </c>
      <c r="C187" s="217" t="s">
        <v>2202</v>
      </c>
    </row>
    <row r="188" spans="1:3" x14ac:dyDescent="0.2">
      <c r="A188" s="217" t="s">
        <v>2423</v>
      </c>
      <c r="B188" s="217" t="s">
        <v>269</v>
      </c>
      <c r="C188" s="217" t="s">
        <v>2202</v>
      </c>
    </row>
    <row r="189" spans="1:3" x14ac:dyDescent="0.2">
      <c r="A189" s="217" t="s">
        <v>2424</v>
      </c>
      <c r="B189" s="217" t="s">
        <v>270</v>
      </c>
      <c r="C189" s="217" t="s">
        <v>2202</v>
      </c>
    </row>
    <row r="190" spans="1:3" x14ac:dyDescent="0.2">
      <c r="A190" s="217" t="s">
        <v>2425</v>
      </c>
      <c r="B190" s="217" t="s">
        <v>271</v>
      </c>
      <c r="C190" s="217" t="s">
        <v>2202</v>
      </c>
    </row>
    <row r="191" spans="1:3" x14ac:dyDescent="0.2">
      <c r="A191" s="217" t="s">
        <v>2426</v>
      </c>
      <c r="B191" s="217" t="s">
        <v>2427</v>
      </c>
      <c r="C191" s="217" t="s">
        <v>2202</v>
      </c>
    </row>
    <row r="192" spans="1:3" x14ac:dyDescent="0.2">
      <c r="A192" s="217" t="s">
        <v>2428</v>
      </c>
      <c r="B192" s="217" t="s">
        <v>2429</v>
      </c>
      <c r="C192" s="217" t="s">
        <v>2173</v>
      </c>
    </row>
    <row r="193" spans="1:3" x14ac:dyDescent="0.2">
      <c r="A193" s="217" t="s">
        <v>2430</v>
      </c>
      <c r="B193" s="217" t="s">
        <v>2431</v>
      </c>
      <c r="C193" s="217" t="s">
        <v>2173</v>
      </c>
    </row>
    <row r="194" spans="1:3" x14ac:dyDescent="0.2">
      <c r="A194" s="217" t="s">
        <v>2432</v>
      </c>
      <c r="B194" s="217" t="s">
        <v>2433</v>
      </c>
      <c r="C194" s="217" t="s">
        <v>2173</v>
      </c>
    </row>
    <row r="195" spans="1:3" x14ac:dyDescent="0.2">
      <c r="A195" s="217" t="s">
        <v>2434</v>
      </c>
      <c r="B195" s="217" t="s">
        <v>276</v>
      </c>
      <c r="C195" s="217" t="s">
        <v>2235</v>
      </c>
    </row>
    <row r="196" spans="1:3" x14ac:dyDescent="0.2">
      <c r="A196" s="217" t="s">
        <v>2435</v>
      </c>
      <c r="B196" s="217" t="s">
        <v>277</v>
      </c>
      <c r="C196" s="217" t="s">
        <v>278</v>
      </c>
    </row>
    <row r="197" spans="1:3" x14ac:dyDescent="0.2">
      <c r="A197" s="217" t="s">
        <v>2436</v>
      </c>
      <c r="B197" s="217" t="s">
        <v>279</v>
      </c>
      <c r="C197" s="217" t="s">
        <v>2235</v>
      </c>
    </row>
    <row r="198" spans="1:3" x14ac:dyDescent="0.2">
      <c r="A198" s="217" t="s">
        <v>2437</v>
      </c>
      <c r="B198" s="217" t="s">
        <v>280</v>
      </c>
      <c r="C198" s="217" t="s">
        <v>2235</v>
      </c>
    </row>
    <row r="199" spans="1:3" x14ac:dyDescent="0.2">
      <c r="A199" s="217" t="s">
        <v>2438</v>
      </c>
      <c r="B199" s="217" t="s">
        <v>2439</v>
      </c>
      <c r="C199" s="217" t="s">
        <v>2173</v>
      </c>
    </row>
    <row r="200" spans="1:3" x14ac:dyDescent="0.2">
      <c r="A200" s="217" t="s">
        <v>2440</v>
      </c>
      <c r="B200" s="217" t="s">
        <v>2441</v>
      </c>
      <c r="C200" s="217" t="s">
        <v>2235</v>
      </c>
    </row>
    <row r="201" spans="1:3" x14ac:dyDescent="0.2">
      <c r="A201" s="217" t="s">
        <v>2442</v>
      </c>
      <c r="B201" s="217" t="s">
        <v>2443</v>
      </c>
      <c r="C201" s="217" t="s">
        <v>2235</v>
      </c>
    </row>
    <row r="202" spans="1:3" x14ac:dyDescent="0.2">
      <c r="A202" s="217" t="s">
        <v>2444</v>
      </c>
      <c r="B202" s="217" t="s">
        <v>2445</v>
      </c>
      <c r="C202" s="217" t="s">
        <v>2235</v>
      </c>
    </row>
    <row r="203" spans="1:3" x14ac:dyDescent="0.2">
      <c r="A203" s="217" t="s">
        <v>2446</v>
      </c>
      <c r="B203" s="217" t="s">
        <v>2447</v>
      </c>
      <c r="C203" s="217" t="s">
        <v>2235</v>
      </c>
    </row>
    <row r="204" spans="1:3" x14ac:dyDescent="0.2">
      <c r="A204" s="217" t="s">
        <v>2448</v>
      </c>
      <c r="B204" s="217" t="s">
        <v>2449</v>
      </c>
      <c r="C204" s="217" t="s">
        <v>2235</v>
      </c>
    </row>
    <row r="205" spans="1:3" x14ac:dyDescent="0.2">
      <c r="A205" s="217" t="s">
        <v>2450</v>
      </c>
      <c r="B205" s="217" t="s">
        <v>287</v>
      </c>
      <c r="C205" s="217" t="s">
        <v>2235</v>
      </c>
    </row>
    <row r="206" spans="1:3" x14ac:dyDescent="0.2">
      <c r="A206" s="217" t="s">
        <v>2451</v>
      </c>
      <c r="B206" s="217" t="s">
        <v>2452</v>
      </c>
      <c r="C206" s="217" t="s">
        <v>2235</v>
      </c>
    </row>
    <row r="207" spans="1:3" x14ac:dyDescent="0.2">
      <c r="A207" s="217" t="s">
        <v>2453</v>
      </c>
      <c r="B207" s="217" t="s">
        <v>2454</v>
      </c>
      <c r="C207" s="217" t="s">
        <v>2173</v>
      </c>
    </row>
    <row r="208" spans="1:3" x14ac:dyDescent="0.2">
      <c r="A208" s="217" t="s">
        <v>2455</v>
      </c>
      <c r="B208" s="217" t="s">
        <v>2456</v>
      </c>
      <c r="C208" s="217" t="s">
        <v>2235</v>
      </c>
    </row>
    <row r="209" spans="1:3" x14ac:dyDescent="0.2">
      <c r="A209" s="217" t="s">
        <v>2457</v>
      </c>
      <c r="B209" s="217" t="s">
        <v>291</v>
      </c>
      <c r="C209" s="217" t="s">
        <v>2235</v>
      </c>
    </row>
    <row r="210" spans="1:3" x14ac:dyDescent="0.2">
      <c r="A210" s="217" t="s">
        <v>2458</v>
      </c>
      <c r="B210" s="217" t="s">
        <v>2459</v>
      </c>
      <c r="C210" s="217" t="s">
        <v>2173</v>
      </c>
    </row>
    <row r="211" spans="1:3" x14ac:dyDescent="0.2">
      <c r="A211" s="217" t="s">
        <v>2460</v>
      </c>
      <c r="B211" s="217" t="s">
        <v>2461</v>
      </c>
      <c r="C211" s="217" t="s">
        <v>2173</v>
      </c>
    </row>
    <row r="212" spans="1:3" x14ac:dyDescent="0.2">
      <c r="A212" s="217" t="s">
        <v>1252</v>
      </c>
      <c r="B212" s="217" t="s">
        <v>294</v>
      </c>
      <c r="C212" s="217" t="s">
        <v>2462</v>
      </c>
    </row>
    <row r="213" spans="1:3" x14ac:dyDescent="0.2">
      <c r="A213" s="217" t="s">
        <v>1254</v>
      </c>
      <c r="B213" s="217" t="s">
        <v>295</v>
      </c>
      <c r="C213" s="217" t="s">
        <v>2462</v>
      </c>
    </row>
    <row r="214" spans="1:3" x14ac:dyDescent="0.2">
      <c r="A214" s="217" t="s">
        <v>2463</v>
      </c>
      <c r="B214" s="217" t="s">
        <v>296</v>
      </c>
      <c r="C214" s="217" t="s">
        <v>2173</v>
      </c>
    </row>
    <row r="215" spans="1:3" x14ac:dyDescent="0.2">
      <c r="A215" s="217" t="s">
        <v>1258</v>
      </c>
      <c r="B215" s="217" t="s">
        <v>2464</v>
      </c>
      <c r="C215" s="217" t="s">
        <v>2462</v>
      </c>
    </row>
    <row r="216" spans="1:3" x14ac:dyDescent="0.2">
      <c r="A216" s="217" t="s">
        <v>1260</v>
      </c>
      <c r="B216" s="217" t="s">
        <v>298</v>
      </c>
      <c r="C216" s="217" t="s">
        <v>2462</v>
      </c>
    </row>
    <row r="217" spans="1:3" x14ac:dyDescent="0.2">
      <c r="A217" s="217" t="s">
        <v>1262</v>
      </c>
      <c r="B217" s="217" t="s">
        <v>2465</v>
      </c>
      <c r="C217" s="217" t="s">
        <v>2462</v>
      </c>
    </row>
    <row r="218" spans="1:3" x14ac:dyDescent="0.2">
      <c r="A218" s="217" t="s">
        <v>2466</v>
      </c>
      <c r="B218" s="217" t="s">
        <v>300</v>
      </c>
      <c r="C218" s="217" t="s">
        <v>2173</v>
      </c>
    </row>
    <row r="219" spans="1:3" x14ac:dyDescent="0.2">
      <c r="A219" s="217" t="s">
        <v>1268</v>
      </c>
      <c r="B219" s="217" t="s">
        <v>301</v>
      </c>
      <c r="C219" s="217" t="s">
        <v>2462</v>
      </c>
    </row>
    <row r="220" spans="1:3" x14ac:dyDescent="0.2">
      <c r="A220" s="217" t="s">
        <v>1270</v>
      </c>
      <c r="B220" s="217" t="s">
        <v>2467</v>
      </c>
      <c r="C220" s="217" t="s">
        <v>2462</v>
      </c>
    </row>
    <row r="221" spans="1:3" x14ac:dyDescent="0.2">
      <c r="A221" s="217" t="s">
        <v>1272</v>
      </c>
      <c r="B221" s="217" t="s">
        <v>303</v>
      </c>
      <c r="C221" s="217" t="s">
        <v>2462</v>
      </c>
    </row>
    <row r="222" spans="1:3" x14ac:dyDescent="0.2">
      <c r="A222" s="217" t="s">
        <v>1274</v>
      </c>
      <c r="B222" s="217" t="s">
        <v>2468</v>
      </c>
      <c r="C222" s="217" t="s">
        <v>2462</v>
      </c>
    </row>
    <row r="223" spans="1:3" x14ac:dyDescent="0.2">
      <c r="A223" s="217" t="s">
        <v>2469</v>
      </c>
      <c r="B223" s="217" t="s">
        <v>2470</v>
      </c>
      <c r="C223" s="217" t="s">
        <v>2173</v>
      </c>
    </row>
    <row r="224" spans="1:3" x14ac:dyDescent="0.2">
      <c r="A224" s="217" t="s">
        <v>1280</v>
      </c>
      <c r="B224" s="217" t="s">
        <v>306</v>
      </c>
      <c r="C224" s="217" t="s">
        <v>2462</v>
      </c>
    </row>
    <row r="225" spans="1:3" x14ac:dyDescent="0.2">
      <c r="A225" s="217" t="s">
        <v>1282</v>
      </c>
      <c r="B225" s="217" t="s">
        <v>2471</v>
      </c>
      <c r="C225" s="217" t="s">
        <v>2462</v>
      </c>
    </row>
    <row r="226" spans="1:3" x14ac:dyDescent="0.2">
      <c r="A226" s="217" t="s">
        <v>1284</v>
      </c>
      <c r="B226" s="217" t="s">
        <v>308</v>
      </c>
      <c r="C226" s="217" t="s">
        <v>2462</v>
      </c>
    </row>
    <row r="227" spans="1:3" x14ac:dyDescent="0.2">
      <c r="A227" s="217" t="s">
        <v>2472</v>
      </c>
      <c r="B227" s="217" t="s">
        <v>309</v>
      </c>
      <c r="C227" s="217" t="s">
        <v>2173</v>
      </c>
    </row>
    <row r="228" spans="1:3" x14ac:dyDescent="0.2">
      <c r="A228" s="217" t="s">
        <v>2473</v>
      </c>
      <c r="B228" s="217" t="s">
        <v>2474</v>
      </c>
      <c r="C228" s="217" t="s">
        <v>2173</v>
      </c>
    </row>
    <row r="229" spans="1:3" x14ac:dyDescent="0.2">
      <c r="A229" s="217" t="s">
        <v>1303</v>
      </c>
      <c r="B229" s="217" t="s">
        <v>2475</v>
      </c>
      <c r="C229" s="217" t="s">
        <v>2462</v>
      </c>
    </row>
    <row r="230" spans="1:3" x14ac:dyDescent="0.2">
      <c r="A230" s="217" t="s">
        <v>1305</v>
      </c>
      <c r="B230" s="217" t="s">
        <v>2476</v>
      </c>
      <c r="C230" s="217" t="s">
        <v>2462</v>
      </c>
    </row>
    <row r="231" spans="1:3" x14ac:dyDescent="0.2">
      <c r="A231" s="217" t="s">
        <v>2477</v>
      </c>
      <c r="B231" s="217" t="s">
        <v>2478</v>
      </c>
      <c r="C231" s="217" t="s">
        <v>2173</v>
      </c>
    </row>
    <row r="232" spans="1:3" x14ac:dyDescent="0.2">
      <c r="A232" s="217" t="s">
        <v>1311</v>
      </c>
      <c r="B232" s="217" t="s">
        <v>314</v>
      </c>
      <c r="C232" s="217" t="s">
        <v>2462</v>
      </c>
    </row>
    <row r="233" spans="1:3" x14ac:dyDescent="0.2">
      <c r="A233" s="217" t="s">
        <v>1313</v>
      </c>
      <c r="B233" s="217" t="s">
        <v>315</v>
      </c>
      <c r="C233" s="217" t="s">
        <v>2462</v>
      </c>
    </row>
    <row r="234" spans="1:3" x14ac:dyDescent="0.2">
      <c r="A234" s="217" t="s">
        <v>2479</v>
      </c>
      <c r="B234" s="217" t="s">
        <v>2480</v>
      </c>
      <c r="C234" s="217" t="s">
        <v>2173</v>
      </c>
    </row>
    <row r="235" spans="1:3" x14ac:dyDescent="0.2">
      <c r="A235" s="217" t="s">
        <v>1319</v>
      </c>
      <c r="B235" s="217" t="s">
        <v>317</v>
      </c>
      <c r="C235" s="217" t="s">
        <v>2462</v>
      </c>
    </row>
    <row r="236" spans="1:3" x14ac:dyDescent="0.2">
      <c r="A236" s="217" t="s">
        <v>1321</v>
      </c>
      <c r="B236" s="217" t="s">
        <v>318</v>
      </c>
      <c r="C236" s="217" t="s">
        <v>2462</v>
      </c>
    </row>
    <row r="237" spans="1:3" x14ac:dyDescent="0.2">
      <c r="A237" s="217" t="s">
        <v>2481</v>
      </c>
      <c r="B237" s="217" t="s">
        <v>319</v>
      </c>
      <c r="C237" s="217" t="s">
        <v>2462</v>
      </c>
    </row>
    <row r="238" spans="1:3" x14ac:dyDescent="0.2">
      <c r="A238" s="217" t="s">
        <v>2482</v>
      </c>
      <c r="B238" s="217" t="s">
        <v>2483</v>
      </c>
      <c r="C238" s="217" t="s">
        <v>2462</v>
      </c>
    </row>
    <row r="239" spans="1:3" x14ac:dyDescent="0.2">
      <c r="A239" s="217" t="s">
        <v>2484</v>
      </c>
      <c r="B239" s="217" t="s">
        <v>321</v>
      </c>
      <c r="C239" s="217" t="s">
        <v>2173</v>
      </c>
    </row>
    <row r="240" spans="1:3" x14ac:dyDescent="0.2">
      <c r="A240" s="217" t="s">
        <v>2485</v>
      </c>
      <c r="B240" s="217" t="s">
        <v>321</v>
      </c>
      <c r="C240" s="217" t="s">
        <v>2462</v>
      </c>
    </row>
    <row r="241" spans="1:3" x14ac:dyDescent="0.2">
      <c r="A241" s="217" t="s">
        <v>2486</v>
      </c>
      <c r="B241" s="217" t="s">
        <v>2487</v>
      </c>
      <c r="C241" s="217" t="s">
        <v>2173</v>
      </c>
    </row>
    <row r="242" spans="1:3" x14ac:dyDescent="0.2">
      <c r="A242" s="217" t="s">
        <v>2488</v>
      </c>
      <c r="B242" s="217" t="s">
        <v>323</v>
      </c>
      <c r="C242" s="217" t="s">
        <v>2173</v>
      </c>
    </row>
    <row r="243" spans="1:3" x14ac:dyDescent="0.2">
      <c r="A243" s="217" t="s">
        <v>1329</v>
      </c>
      <c r="B243" s="217" t="s">
        <v>323</v>
      </c>
      <c r="C243" s="217" t="s">
        <v>2462</v>
      </c>
    </row>
    <row r="244" spans="1:3" x14ac:dyDescent="0.2">
      <c r="A244" s="217" t="s">
        <v>2489</v>
      </c>
      <c r="B244" s="217" t="s">
        <v>2490</v>
      </c>
      <c r="C244" s="217" t="s">
        <v>2173</v>
      </c>
    </row>
    <row r="245" spans="1:3" x14ac:dyDescent="0.2">
      <c r="A245" s="217" t="s">
        <v>2491</v>
      </c>
      <c r="B245" s="217" t="s">
        <v>2492</v>
      </c>
      <c r="C245" s="217" t="s">
        <v>2462</v>
      </c>
    </row>
    <row r="246" spans="1:3" x14ac:dyDescent="0.2">
      <c r="A246" s="217" t="s">
        <v>2493</v>
      </c>
      <c r="B246" s="217" t="s">
        <v>326</v>
      </c>
      <c r="C246" s="217" t="s">
        <v>2462</v>
      </c>
    </row>
    <row r="247" spans="1:3" x14ac:dyDescent="0.2">
      <c r="A247" s="217" t="s">
        <v>2494</v>
      </c>
      <c r="B247" s="217" t="s">
        <v>327</v>
      </c>
      <c r="C247" s="217" t="s">
        <v>2462</v>
      </c>
    </row>
    <row r="248" spans="1:3" x14ac:dyDescent="0.2">
      <c r="A248" s="217" t="s">
        <v>2495</v>
      </c>
      <c r="B248" s="217" t="s">
        <v>328</v>
      </c>
      <c r="C248" s="217" t="s">
        <v>2462</v>
      </c>
    </row>
    <row r="249" spans="1:3" x14ac:dyDescent="0.2">
      <c r="A249" s="217" t="s">
        <v>2496</v>
      </c>
      <c r="B249" s="217" t="s">
        <v>329</v>
      </c>
      <c r="C249" s="217" t="s">
        <v>2173</v>
      </c>
    </row>
    <row r="250" spans="1:3" x14ac:dyDescent="0.2">
      <c r="A250" s="217" t="s">
        <v>2497</v>
      </c>
      <c r="B250" s="217" t="s">
        <v>329</v>
      </c>
      <c r="C250" s="217" t="s">
        <v>2173</v>
      </c>
    </row>
    <row r="251" spans="1:3" x14ac:dyDescent="0.2">
      <c r="A251" s="217" t="s">
        <v>2498</v>
      </c>
      <c r="B251" s="217" t="s">
        <v>2499</v>
      </c>
      <c r="C251" s="217" t="s">
        <v>2462</v>
      </c>
    </row>
    <row r="252" spans="1:3" x14ac:dyDescent="0.2">
      <c r="A252" s="217" t="s">
        <v>2500</v>
      </c>
      <c r="B252" s="217" t="s">
        <v>2501</v>
      </c>
      <c r="C252" s="217" t="s">
        <v>2462</v>
      </c>
    </row>
    <row r="253" spans="1:3" x14ac:dyDescent="0.2">
      <c r="A253" s="217" t="s">
        <v>2502</v>
      </c>
      <c r="B253" s="217" t="s">
        <v>332</v>
      </c>
      <c r="C253" s="217" t="s">
        <v>2235</v>
      </c>
    </row>
    <row r="254" spans="1:3" x14ac:dyDescent="0.2">
      <c r="A254" s="217" t="s">
        <v>2503</v>
      </c>
      <c r="B254" s="217" t="s">
        <v>333</v>
      </c>
      <c r="C254" s="217" t="s">
        <v>2462</v>
      </c>
    </row>
    <row r="255" spans="1:3" x14ac:dyDescent="0.2">
      <c r="A255" s="217" t="s">
        <v>2504</v>
      </c>
      <c r="B255" s="217" t="s">
        <v>2505</v>
      </c>
      <c r="C255" s="217" t="s">
        <v>2173</v>
      </c>
    </row>
    <row r="256" spans="1:3" x14ac:dyDescent="0.2">
      <c r="A256" s="217" t="s">
        <v>2506</v>
      </c>
      <c r="B256" s="217" t="s">
        <v>2507</v>
      </c>
      <c r="C256" s="217" t="s">
        <v>2173</v>
      </c>
    </row>
    <row r="257" spans="1:3" x14ac:dyDescent="0.2">
      <c r="A257" s="217" t="s">
        <v>2508</v>
      </c>
      <c r="B257" s="217" t="s">
        <v>2509</v>
      </c>
      <c r="C257" s="217" t="s">
        <v>2462</v>
      </c>
    </row>
    <row r="258" spans="1:3" x14ac:dyDescent="0.2">
      <c r="A258" s="217" t="s">
        <v>2510</v>
      </c>
      <c r="B258" s="217" t="s">
        <v>337</v>
      </c>
      <c r="C258" s="217" t="s">
        <v>2462</v>
      </c>
    </row>
    <row r="259" spans="1:3" x14ac:dyDescent="0.2">
      <c r="A259" s="217" t="s">
        <v>2511</v>
      </c>
      <c r="B259" s="217" t="s">
        <v>338</v>
      </c>
      <c r="C259" s="217" t="s">
        <v>2462</v>
      </c>
    </row>
    <row r="260" spans="1:3" x14ac:dyDescent="0.2">
      <c r="A260" s="217" t="s">
        <v>2512</v>
      </c>
      <c r="B260" s="217" t="s">
        <v>339</v>
      </c>
      <c r="C260" s="217" t="s">
        <v>2173</v>
      </c>
    </row>
    <row r="261" spans="1:3" x14ac:dyDescent="0.2">
      <c r="A261" s="217" t="s">
        <v>2513</v>
      </c>
      <c r="B261" s="217" t="s">
        <v>340</v>
      </c>
      <c r="C261" s="217" t="s">
        <v>2462</v>
      </c>
    </row>
    <row r="262" spans="1:3" x14ac:dyDescent="0.2">
      <c r="A262" s="217" t="s">
        <v>2514</v>
      </c>
      <c r="B262" s="217" t="s">
        <v>341</v>
      </c>
      <c r="C262" s="217" t="s">
        <v>2462</v>
      </c>
    </row>
    <row r="263" spans="1:3" x14ac:dyDescent="0.2">
      <c r="A263" s="217" t="s">
        <v>2515</v>
      </c>
      <c r="B263" s="217" t="s">
        <v>342</v>
      </c>
      <c r="C263" s="217" t="s">
        <v>2462</v>
      </c>
    </row>
    <row r="264" spans="1:3" x14ac:dyDescent="0.2">
      <c r="A264" s="217" t="s">
        <v>2516</v>
      </c>
      <c r="B264" s="217" t="s">
        <v>343</v>
      </c>
      <c r="C264" s="217" t="s">
        <v>2462</v>
      </c>
    </row>
    <row r="265" spans="1:3" x14ac:dyDescent="0.2">
      <c r="A265" s="217" t="s">
        <v>2517</v>
      </c>
      <c r="B265" s="217" t="s">
        <v>2518</v>
      </c>
      <c r="C265" s="217" t="s">
        <v>2173</v>
      </c>
    </row>
    <row r="266" spans="1:3" x14ac:dyDescent="0.2">
      <c r="A266" s="217" t="s">
        <v>2519</v>
      </c>
      <c r="B266" s="217" t="s">
        <v>345</v>
      </c>
      <c r="C266" s="217" t="s">
        <v>2173</v>
      </c>
    </row>
    <row r="267" spans="1:3" x14ac:dyDescent="0.2">
      <c r="A267" s="217" t="s">
        <v>1411</v>
      </c>
      <c r="B267" s="217" t="s">
        <v>345</v>
      </c>
      <c r="C267" s="217" t="s">
        <v>2462</v>
      </c>
    </row>
    <row r="268" spans="1:3" x14ac:dyDescent="0.2">
      <c r="A268" s="217" t="s">
        <v>2520</v>
      </c>
      <c r="B268" s="217" t="s">
        <v>346</v>
      </c>
      <c r="C268" s="217" t="s">
        <v>2173</v>
      </c>
    </row>
    <row r="269" spans="1:3" x14ac:dyDescent="0.2">
      <c r="A269" s="217" t="s">
        <v>1419</v>
      </c>
      <c r="B269" s="217" t="s">
        <v>2521</v>
      </c>
      <c r="C269" s="217" t="s">
        <v>2462</v>
      </c>
    </row>
    <row r="270" spans="1:3" x14ac:dyDescent="0.2">
      <c r="A270" s="217" t="s">
        <v>1421</v>
      </c>
      <c r="B270" s="217" t="s">
        <v>2522</v>
      </c>
      <c r="C270" s="217" t="s">
        <v>2462</v>
      </c>
    </row>
    <row r="271" spans="1:3" x14ac:dyDescent="0.2">
      <c r="A271" s="217" t="s">
        <v>2523</v>
      </c>
      <c r="B271" s="217" t="s">
        <v>349</v>
      </c>
      <c r="C271" s="217" t="s">
        <v>2462</v>
      </c>
    </row>
    <row r="272" spans="1:3" x14ac:dyDescent="0.2">
      <c r="A272" s="217" t="s">
        <v>2524</v>
      </c>
      <c r="B272" s="217" t="s">
        <v>2525</v>
      </c>
      <c r="C272" s="217" t="s">
        <v>2173</v>
      </c>
    </row>
    <row r="273" spans="1:3" x14ac:dyDescent="0.2">
      <c r="A273" s="217" t="s">
        <v>2526</v>
      </c>
      <c r="B273" s="217" t="s">
        <v>2527</v>
      </c>
      <c r="C273" s="217" t="s">
        <v>2462</v>
      </c>
    </row>
    <row r="274" spans="1:3" x14ac:dyDescent="0.2">
      <c r="A274" s="217" t="s">
        <v>2528</v>
      </c>
      <c r="B274" s="217" t="s">
        <v>352</v>
      </c>
      <c r="C274" s="217" t="s">
        <v>2462</v>
      </c>
    </row>
    <row r="275" spans="1:3" x14ac:dyDescent="0.2">
      <c r="A275" s="217" t="s">
        <v>2529</v>
      </c>
      <c r="B275" s="217" t="s">
        <v>353</v>
      </c>
      <c r="C275" s="217" t="s">
        <v>2462</v>
      </c>
    </row>
    <row r="276" spans="1:3" x14ac:dyDescent="0.2">
      <c r="A276" s="217" t="s">
        <v>2530</v>
      </c>
      <c r="B276" s="217" t="s">
        <v>354</v>
      </c>
      <c r="C276" s="217" t="s">
        <v>2173</v>
      </c>
    </row>
    <row r="277" spans="1:3" x14ac:dyDescent="0.2">
      <c r="A277" s="217" t="s">
        <v>2531</v>
      </c>
      <c r="B277" s="217" t="s">
        <v>355</v>
      </c>
      <c r="C277" s="217" t="s">
        <v>2462</v>
      </c>
    </row>
    <row r="278" spans="1:3" x14ac:dyDescent="0.2">
      <c r="A278" s="217" t="s">
        <v>2532</v>
      </c>
      <c r="B278" s="217" t="s">
        <v>2533</v>
      </c>
      <c r="C278" s="217" t="s">
        <v>2462</v>
      </c>
    </row>
    <row r="279" spans="1:3" x14ac:dyDescent="0.2">
      <c r="A279" s="217" t="s">
        <v>2534</v>
      </c>
      <c r="B279" s="217" t="s">
        <v>2535</v>
      </c>
      <c r="C279" s="217" t="s">
        <v>2173</v>
      </c>
    </row>
    <row r="280" spans="1:3" x14ac:dyDescent="0.2">
      <c r="A280" s="217" t="s">
        <v>2536</v>
      </c>
      <c r="B280" s="217" t="s">
        <v>2537</v>
      </c>
      <c r="C280" s="217" t="s">
        <v>2462</v>
      </c>
    </row>
    <row r="281" spans="1:3" x14ac:dyDescent="0.2">
      <c r="A281" s="217" t="s">
        <v>2538</v>
      </c>
      <c r="B281" s="217" t="s">
        <v>2539</v>
      </c>
      <c r="C281" s="217" t="s">
        <v>2462</v>
      </c>
    </row>
    <row r="282" spans="1:3" x14ac:dyDescent="0.2">
      <c r="A282" s="217" t="s">
        <v>2540</v>
      </c>
      <c r="B282" s="217" t="s">
        <v>2541</v>
      </c>
      <c r="C282" s="217" t="s">
        <v>2235</v>
      </c>
    </row>
    <row r="283" spans="1:3" x14ac:dyDescent="0.2">
      <c r="A283" s="217" t="s">
        <v>2542</v>
      </c>
      <c r="B283" s="217" t="s">
        <v>361</v>
      </c>
      <c r="C283" s="217" t="s">
        <v>2462</v>
      </c>
    </row>
    <row r="284" spans="1:3" x14ac:dyDescent="0.2">
      <c r="A284" s="217" t="s">
        <v>2543</v>
      </c>
      <c r="B284" s="217" t="s">
        <v>362</v>
      </c>
      <c r="C284" s="217" t="s">
        <v>2462</v>
      </c>
    </row>
    <row r="285" spans="1:3" x14ac:dyDescent="0.2">
      <c r="A285" s="217" t="s">
        <v>2544</v>
      </c>
      <c r="B285" s="217" t="s">
        <v>363</v>
      </c>
      <c r="C285" s="217" t="s">
        <v>2462</v>
      </c>
    </row>
    <row r="286" spans="1:3" x14ac:dyDescent="0.2">
      <c r="A286" s="217" t="s">
        <v>2545</v>
      </c>
      <c r="B286" s="217" t="s">
        <v>2546</v>
      </c>
      <c r="C286" s="217" t="s">
        <v>278</v>
      </c>
    </row>
    <row r="287" spans="1:3" x14ac:dyDescent="0.2">
      <c r="A287" s="217" t="s">
        <v>2547</v>
      </c>
      <c r="B287" s="217" t="s">
        <v>2548</v>
      </c>
      <c r="C287" s="217" t="s">
        <v>2173</v>
      </c>
    </row>
    <row r="288" spans="1:3" x14ac:dyDescent="0.2">
      <c r="A288" s="217" t="s">
        <v>2549</v>
      </c>
      <c r="B288" s="217" t="s">
        <v>2550</v>
      </c>
      <c r="C288" s="217" t="s">
        <v>2173</v>
      </c>
    </row>
    <row r="289" spans="1:3" x14ac:dyDescent="0.2">
      <c r="A289" s="217" t="s">
        <v>690</v>
      </c>
      <c r="B289" s="217" t="s">
        <v>2550</v>
      </c>
      <c r="C289" s="217" t="s">
        <v>2173</v>
      </c>
    </row>
    <row r="290" spans="1:3" x14ac:dyDescent="0.2">
      <c r="A290" s="217" t="s">
        <v>2551</v>
      </c>
      <c r="B290" s="217" t="s">
        <v>2552</v>
      </c>
      <c r="C290" s="217" t="s">
        <v>2235</v>
      </c>
    </row>
    <row r="291" spans="1:3" x14ac:dyDescent="0.2">
      <c r="A291" s="217" t="s">
        <v>2553</v>
      </c>
      <c r="B291" s="217" t="s">
        <v>2554</v>
      </c>
      <c r="C291" s="217" t="s">
        <v>2235</v>
      </c>
    </row>
    <row r="292" spans="1:3" x14ac:dyDescent="0.2">
      <c r="A292" s="217" t="s">
        <v>2555</v>
      </c>
      <c r="B292" s="217" t="s">
        <v>369</v>
      </c>
      <c r="C292" s="217" t="s">
        <v>2462</v>
      </c>
    </row>
    <row r="293" spans="1:3" x14ac:dyDescent="0.2">
      <c r="A293" s="217" t="s">
        <v>2556</v>
      </c>
      <c r="B293" s="217" t="s">
        <v>2557</v>
      </c>
      <c r="C293" s="217" t="s">
        <v>2235</v>
      </c>
    </row>
    <row r="294" spans="1:3" x14ac:dyDescent="0.2">
      <c r="A294" s="217" t="s">
        <v>2558</v>
      </c>
      <c r="B294" s="217" t="s">
        <v>371</v>
      </c>
      <c r="C294" s="217" t="s">
        <v>2235</v>
      </c>
    </row>
    <row r="295" spans="1:3" x14ac:dyDescent="0.2">
      <c r="A295" s="217" t="s">
        <v>2559</v>
      </c>
      <c r="B295" s="217" t="s">
        <v>372</v>
      </c>
      <c r="C295" s="217" t="s">
        <v>2235</v>
      </c>
    </row>
    <row r="296" spans="1:3" x14ac:dyDescent="0.2">
      <c r="A296" s="217" t="s">
        <v>2560</v>
      </c>
      <c r="B296" s="217" t="s">
        <v>373</v>
      </c>
      <c r="C296" s="217" t="s">
        <v>2235</v>
      </c>
    </row>
    <row r="297" spans="1:3" x14ac:dyDescent="0.2">
      <c r="A297" s="217" t="s">
        <v>2561</v>
      </c>
      <c r="B297" s="217" t="s">
        <v>2562</v>
      </c>
      <c r="C297" s="217" t="s">
        <v>2173</v>
      </c>
    </row>
    <row r="298" spans="1:3" x14ac:dyDescent="0.2">
      <c r="A298" s="217" t="s">
        <v>2563</v>
      </c>
      <c r="B298" s="217" t="s">
        <v>375</v>
      </c>
      <c r="C298" s="217" t="s">
        <v>2173</v>
      </c>
    </row>
    <row r="299" spans="1:3" x14ac:dyDescent="0.2">
      <c r="A299" s="217" t="s">
        <v>1446</v>
      </c>
      <c r="B299" s="217" t="s">
        <v>375</v>
      </c>
      <c r="C299" s="217" t="s">
        <v>2564</v>
      </c>
    </row>
    <row r="300" spans="1:3" x14ac:dyDescent="0.2">
      <c r="A300" s="217" t="s">
        <v>2565</v>
      </c>
      <c r="B300" s="217" t="s">
        <v>376</v>
      </c>
      <c r="C300" s="217" t="s">
        <v>2173</v>
      </c>
    </row>
    <row r="301" spans="1:3" x14ac:dyDescent="0.2">
      <c r="A301" s="217" t="s">
        <v>1456</v>
      </c>
      <c r="B301" s="217" t="s">
        <v>376</v>
      </c>
      <c r="C301" s="217" t="s">
        <v>2564</v>
      </c>
    </row>
    <row r="302" spans="1:3" x14ac:dyDescent="0.2">
      <c r="A302" s="217" t="s">
        <v>2566</v>
      </c>
      <c r="B302" s="217" t="s">
        <v>2567</v>
      </c>
      <c r="C302" s="217" t="s">
        <v>2173</v>
      </c>
    </row>
    <row r="303" spans="1:3" x14ac:dyDescent="0.2">
      <c r="A303" s="217" t="s">
        <v>1464</v>
      </c>
      <c r="B303" s="217" t="s">
        <v>2568</v>
      </c>
      <c r="C303" s="217" t="s">
        <v>2564</v>
      </c>
    </row>
    <row r="304" spans="1:3" x14ac:dyDescent="0.2">
      <c r="A304" s="217" t="s">
        <v>1466</v>
      </c>
      <c r="B304" s="217" t="s">
        <v>379</v>
      </c>
      <c r="C304" s="217" t="s">
        <v>2564</v>
      </c>
    </row>
    <row r="305" spans="1:3" x14ac:dyDescent="0.2">
      <c r="A305" s="217" t="s">
        <v>2569</v>
      </c>
      <c r="B305" s="217" t="s">
        <v>2570</v>
      </c>
      <c r="C305" s="217" t="s">
        <v>2564</v>
      </c>
    </row>
    <row r="306" spans="1:3" x14ac:dyDescent="0.2">
      <c r="A306" s="217" t="s">
        <v>2571</v>
      </c>
      <c r="B306" s="217" t="s">
        <v>381</v>
      </c>
      <c r="C306" s="217" t="s">
        <v>2564</v>
      </c>
    </row>
    <row r="307" spans="1:3" x14ac:dyDescent="0.2">
      <c r="A307" s="217" t="s">
        <v>2572</v>
      </c>
      <c r="B307" s="217" t="s">
        <v>382</v>
      </c>
      <c r="C307" s="217" t="s">
        <v>2173</v>
      </c>
    </row>
    <row r="308" spans="1:3" x14ac:dyDescent="0.2">
      <c r="A308" s="217" t="s">
        <v>2573</v>
      </c>
      <c r="B308" s="217" t="s">
        <v>382</v>
      </c>
      <c r="C308" s="217" t="s">
        <v>2173</v>
      </c>
    </row>
    <row r="309" spans="1:3" x14ac:dyDescent="0.2">
      <c r="A309" s="217" t="s">
        <v>2574</v>
      </c>
      <c r="B309" s="217" t="s">
        <v>2575</v>
      </c>
      <c r="C309" s="217" t="s">
        <v>2564</v>
      </c>
    </row>
    <row r="310" spans="1:3" x14ac:dyDescent="0.2">
      <c r="A310" s="217" t="s">
        <v>2576</v>
      </c>
      <c r="B310" s="217" t="s">
        <v>384</v>
      </c>
      <c r="C310" s="217" t="s">
        <v>2577</v>
      </c>
    </row>
    <row r="311" spans="1:3" x14ac:dyDescent="0.2">
      <c r="A311" s="217" t="s">
        <v>2578</v>
      </c>
      <c r="B311" s="217" t="s">
        <v>385</v>
      </c>
      <c r="C311" s="217" t="s">
        <v>2564</v>
      </c>
    </row>
    <row r="312" spans="1:3" x14ac:dyDescent="0.2">
      <c r="A312" s="217" t="s">
        <v>2579</v>
      </c>
      <c r="B312" s="217" t="s">
        <v>386</v>
      </c>
      <c r="C312" s="217" t="s">
        <v>2462</v>
      </c>
    </row>
    <row r="313" spans="1:3" x14ac:dyDescent="0.2">
      <c r="A313" s="217" t="s">
        <v>2580</v>
      </c>
      <c r="B313" s="217" t="s">
        <v>387</v>
      </c>
      <c r="C313" s="217" t="s">
        <v>2564</v>
      </c>
    </row>
    <row r="314" spans="1:3" x14ac:dyDescent="0.2">
      <c r="A314" s="217" t="s">
        <v>2581</v>
      </c>
      <c r="B314" s="217" t="s">
        <v>388</v>
      </c>
      <c r="C314" s="217" t="s">
        <v>2577</v>
      </c>
    </row>
    <row r="315" spans="1:3" x14ac:dyDescent="0.2">
      <c r="A315" s="217" t="s">
        <v>2582</v>
      </c>
      <c r="B315" s="217" t="s">
        <v>389</v>
      </c>
      <c r="C315" s="217" t="s">
        <v>2173</v>
      </c>
    </row>
    <row r="316" spans="1:3" x14ac:dyDescent="0.2">
      <c r="A316" s="217" t="s">
        <v>2583</v>
      </c>
      <c r="B316" s="217" t="s">
        <v>2584</v>
      </c>
      <c r="C316" s="217" t="s">
        <v>2173</v>
      </c>
    </row>
    <row r="317" spans="1:3" x14ac:dyDescent="0.2">
      <c r="A317" s="217" t="s">
        <v>2585</v>
      </c>
      <c r="B317" s="217" t="s">
        <v>391</v>
      </c>
      <c r="C317" s="217" t="s">
        <v>2462</v>
      </c>
    </row>
    <row r="318" spans="1:3" x14ac:dyDescent="0.2">
      <c r="A318" s="217" t="s">
        <v>2586</v>
      </c>
      <c r="B318" s="217" t="s">
        <v>2587</v>
      </c>
      <c r="C318" s="217" t="s">
        <v>2462</v>
      </c>
    </row>
    <row r="319" spans="1:3" x14ac:dyDescent="0.2">
      <c r="A319" s="217" t="s">
        <v>2588</v>
      </c>
      <c r="B319" s="217" t="s">
        <v>393</v>
      </c>
      <c r="C319" s="217" t="s">
        <v>2235</v>
      </c>
    </row>
    <row r="320" spans="1:3" x14ac:dyDescent="0.2">
      <c r="A320" s="217" t="s">
        <v>2589</v>
      </c>
      <c r="B320" s="217" t="s">
        <v>2590</v>
      </c>
      <c r="C320" s="217" t="s">
        <v>2173</v>
      </c>
    </row>
    <row r="321" spans="1:3" x14ac:dyDescent="0.2">
      <c r="A321" s="217" t="s">
        <v>2591</v>
      </c>
      <c r="B321" s="217" t="s">
        <v>395</v>
      </c>
      <c r="C321" s="217" t="s">
        <v>2564</v>
      </c>
    </row>
    <row r="322" spans="1:3" x14ac:dyDescent="0.2">
      <c r="A322" s="217" t="s">
        <v>2592</v>
      </c>
      <c r="B322" s="217" t="s">
        <v>2593</v>
      </c>
      <c r="C322" s="217" t="s">
        <v>397</v>
      </c>
    </row>
    <row r="323" spans="1:3" x14ac:dyDescent="0.2">
      <c r="A323" s="217" t="s">
        <v>2594</v>
      </c>
      <c r="B323" s="217" t="s">
        <v>2595</v>
      </c>
      <c r="C323" s="217" t="s">
        <v>2173</v>
      </c>
    </row>
    <row r="324" spans="1:3" x14ac:dyDescent="0.2">
      <c r="A324" s="217" t="s">
        <v>2596</v>
      </c>
      <c r="B324" s="217" t="s">
        <v>2597</v>
      </c>
      <c r="C324" s="217" t="s">
        <v>2173</v>
      </c>
    </row>
    <row r="325" spans="1:3" x14ac:dyDescent="0.2">
      <c r="A325" s="217" t="s">
        <v>1523</v>
      </c>
      <c r="B325" s="217" t="s">
        <v>400</v>
      </c>
      <c r="C325" s="217" t="s">
        <v>2564</v>
      </c>
    </row>
    <row r="326" spans="1:3" x14ac:dyDescent="0.2">
      <c r="A326" s="217" t="s">
        <v>1525</v>
      </c>
      <c r="B326" s="217" t="s">
        <v>401</v>
      </c>
      <c r="C326" s="217" t="s">
        <v>2462</v>
      </c>
    </row>
    <row r="327" spans="1:3" x14ac:dyDescent="0.2">
      <c r="A327" s="217" t="s">
        <v>1527</v>
      </c>
      <c r="B327" s="217" t="s">
        <v>402</v>
      </c>
      <c r="C327" s="217" t="s">
        <v>278</v>
      </c>
    </row>
    <row r="328" spans="1:3" x14ac:dyDescent="0.2">
      <c r="A328" s="217" t="s">
        <v>2598</v>
      </c>
      <c r="B328" s="217" t="s">
        <v>2599</v>
      </c>
      <c r="C328" s="217" t="s">
        <v>2564</v>
      </c>
    </row>
    <row r="329" spans="1:3" x14ac:dyDescent="0.2">
      <c r="A329" s="217" t="s">
        <v>2600</v>
      </c>
      <c r="B329" s="217" t="s">
        <v>404</v>
      </c>
      <c r="C329" s="217" t="s">
        <v>2564</v>
      </c>
    </row>
    <row r="330" spans="1:3" x14ac:dyDescent="0.2">
      <c r="A330" s="217" t="s">
        <v>2601</v>
      </c>
      <c r="B330" s="217" t="s">
        <v>2602</v>
      </c>
      <c r="C330" s="217" t="s">
        <v>2564</v>
      </c>
    </row>
    <row r="331" spans="1:3" x14ac:dyDescent="0.2">
      <c r="A331" s="217" t="s">
        <v>2603</v>
      </c>
      <c r="B331" s="217" t="s">
        <v>406</v>
      </c>
      <c r="C331" s="217" t="s">
        <v>2462</v>
      </c>
    </row>
    <row r="332" spans="1:3" x14ac:dyDescent="0.2">
      <c r="A332" s="217" t="s">
        <v>2604</v>
      </c>
      <c r="B332" s="217" t="s">
        <v>407</v>
      </c>
      <c r="C332" s="217" t="s">
        <v>397</v>
      </c>
    </row>
    <row r="333" spans="1:3" x14ac:dyDescent="0.2">
      <c r="A333" s="217" t="s">
        <v>2605</v>
      </c>
      <c r="B333" s="217" t="s">
        <v>2606</v>
      </c>
      <c r="C333" s="217" t="s">
        <v>2173</v>
      </c>
    </row>
    <row r="334" spans="1:3" x14ac:dyDescent="0.2">
      <c r="A334" s="217" t="s">
        <v>2607</v>
      </c>
      <c r="B334" s="217" t="s">
        <v>409</v>
      </c>
      <c r="C334" s="217" t="s">
        <v>2564</v>
      </c>
    </row>
    <row r="335" spans="1:3" x14ac:dyDescent="0.2">
      <c r="A335" s="217" t="s">
        <v>2608</v>
      </c>
      <c r="B335" s="217" t="s">
        <v>410</v>
      </c>
      <c r="C335" s="217" t="s">
        <v>2564</v>
      </c>
    </row>
    <row r="336" spans="1:3" x14ac:dyDescent="0.2">
      <c r="A336" s="217" t="s">
        <v>2609</v>
      </c>
      <c r="B336" s="217" t="s">
        <v>2610</v>
      </c>
      <c r="C336" s="217" t="s">
        <v>278</v>
      </c>
    </row>
    <row r="337" spans="1:3" x14ac:dyDescent="0.2">
      <c r="A337" s="217" t="s">
        <v>2611</v>
      </c>
      <c r="B337" s="217" t="s">
        <v>412</v>
      </c>
      <c r="C337" s="217" t="s">
        <v>2462</v>
      </c>
    </row>
    <row r="338" spans="1:3" x14ac:dyDescent="0.2">
      <c r="A338" s="217" t="s">
        <v>2612</v>
      </c>
      <c r="B338" s="217" t="s">
        <v>2613</v>
      </c>
      <c r="C338" s="217" t="s">
        <v>2173</v>
      </c>
    </row>
    <row r="339" spans="1:3" x14ac:dyDescent="0.2">
      <c r="A339" s="217" t="s">
        <v>2614</v>
      </c>
      <c r="B339" s="217" t="s">
        <v>2615</v>
      </c>
      <c r="C339" s="217" t="s">
        <v>2173</v>
      </c>
    </row>
    <row r="340" spans="1:3" x14ac:dyDescent="0.2">
      <c r="A340" s="217" t="s">
        <v>2616</v>
      </c>
      <c r="B340" s="217" t="s">
        <v>2617</v>
      </c>
      <c r="C340" s="217" t="s">
        <v>2173</v>
      </c>
    </row>
    <row r="341" spans="1:3" x14ac:dyDescent="0.2">
      <c r="A341" s="217" t="s">
        <v>2618</v>
      </c>
      <c r="B341" s="217" t="s">
        <v>2617</v>
      </c>
      <c r="C341" s="217" t="s">
        <v>2235</v>
      </c>
    </row>
    <row r="342" spans="1:3" x14ac:dyDescent="0.2">
      <c r="A342" s="217" t="s">
        <v>2619</v>
      </c>
      <c r="B342" s="217" t="s">
        <v>2620</v>
      </c>
      <c r="C342" s="217" t="s">
        <v>2173</v>
      </c>
    </row>
    <row r="343" spans="1:3" x14ac:dyDescent="0.2">
      <c r="A343" s="217" t="s">
        <v>2621</v>
      </c>
      <c r="B343" s="217" t="s">
        <v>417</v>
      </c>
      <c r="C343" s="217" t="s">
        <v>2235</v>
      </c>
    </row>
    <row r="344" spans="1:3" x14ac:dyDescent="0.2">
      <c r="A344" s="217" t="s">
        <v>2622</v>
      </c>
      <c r="B344" s="217" t="s">
        <v>418</v>
      </c>
      <c r="C344" s="217" t="s">
        <v>2235</v>
      </c>
    </row>
    <row r="345" spans="1:3" x14ac:dyDescent="0.2">
      <c r="A345" s="217" t="s">
        <v>2623</v>
      </c>
      <c r="B345" s="217" t="s">
        <v>2624</v>
      </c>
      <c r="C345" s="217" t="s">
        <v>2173</v>
      </c>
    </row>
    <row r="346" spans="1:3" x14ac:dyDescent="0.2">
      <c r="A346" s="217" t="s">
        <v>710</v>
      </c>
      <c r="B346" s="217" t="s">
        <v>2624</v>
      </c>
      <c r="C346" s="217" t="s">
        <v>2173</v>
      </c>
    </row>
    <row r="347" spans="1:3" x14ac:dyDescent="0.2">
      <c r="A347" s="217" t="s">
        <v>1592</v>
      </c>
      <c r="B347" s="217" t="s">
        <v>420</v>
      </c>
      <c r="C347" s="217" t="s">
        <v>2462</v>
      </c>
    </row>
    <row r="348" spans="1:3" x14ac:dyDescent="0.2">
      <c r="A348" s="217" t="s">
        <v>1594</v>
      </c>
      <c r="B348" s="217" t="s">
        <v>421</v>
      </c>
      <c r="C348" s="217" t="s">
        <v>2462</v>
      </c>
    </row>
    <row r="349" spans="1:3" x14ac:dyDescent="0.2">
      <c r="A349" s="217" t="s">
        <v>2625</v>
      </c>
      <c r="B349" s="217" t="s">
        <v>422</v>
      </c>
      <c r="C349" s="217" t="s">
        <v>2173</v>
      </c>
    </row>
    <row r="350" spans="1:3" x14ac:dyDescent="0.2">
      <c r="A350" s="217" t="s">
        <v>2626</v>
      </c>
      <c r="B350" s="217" t="s">
        <v>423</v>
      </c>
      <c r="C350" s="217" t="s">
        <v>2173</v>
      </c>
    </row>
    <row r="351" spans="1:3" x14ac:dyDescent="0.2">
      <c r="A351" s="217" t="s">
        <v>2627</v>
      </c>
      <c r="B351" s="217" t="s">
        <v>423</v>
      </c>
      <c r="C351" s="217" t="s">
        <v>2564</v>
      </c>
    </row>
    <row r="352" spans="1:3" x14ac:dyDescent="0.2">
      <c r="A352" s="217" t="s">
        <v>2628</v>
      </c>
      <c r="B352" s="217" t="s">
        <v>424</v>
      </c>
      <c r="C352" s="217" t="s">
        <v>2173</v>
      </c>
    </row>
    <row r="353" spans="1:3" x14ac:dyDescent="0.2">
      <c r="A353" s="217" t="s">
        <v>2629</v>
      </c>
      <c r="B353" s="217" t="s">
        <v>424</v>
      </c>
      <c r="C353" s="217" t="s">
        <v>2564</v>
      </c>
    </row>
    <row r="354" spans="1:3" x14ac:dyDescent="0.2">
      <c r="A354" s="217" t="s">
        <v>2630</v>
      </c>
      <c r="B354" s="217" t="s">
        <v>2631</v>
      </c>
      <c r="C354" s="217" t="s">
        <v>2173</v>
      </c>
    </row>
    <row r="355" spans="1:3" x14ac:dyDescent="0.2">
      <c r="A355" s="217" t="s">
        <v>2632</v>
      </c>
      <c r="B355" s="217" t="s">
        <v>2633</v>
      </c>
      <c r="C355" s="217" t="s">
        <v>2173</v>
      </c>
    </row>
    <row r="356" spans="1:3" x14ac:dyDescent="0.2">
      <c r="A356" s="217" t="s">
        <v>1622</v>
      </c>
      <c r="B356" s="217" t="s">
        <v>2634</v>
      </c>
      <c r="C356" s="217" t="s">
        <v>428</v>
      </c>
    </row>
    <row r="357" spans="1:3" x14ac:dyDescent="0.2">
      <c r="A357" s="217" t="s">
        <v>1624</v>
      </c>
      <c r="B357" s="217" t="s">
        <v>429</v>
      </c>
      <c r="C357" s="217" t="s">
        <v>2564</v>
      </c>
    </row>
    <row r="358" spans="1:3" x14ac:dyDescent="0.2">
      <c r="A358" s="217" t="s">
        <v>2635</v>
      </c>
      <c r="B358" s="217" t="s">
        <v>430</v>
      </c>
      <c r="C358" s="217" t="s">
        <v>2173</v>
      </c>
    </row>
    <row r="359" spans="1:3" x14ac:dyDescent="0.2">
      <c r="A359" s="217" t="s">
        <v>2636</v>
      </c>
      <c r="B359" s="217" t="s">
        <v>430</v>
      </c>
      <c r="C359" s="217" t="s">
        <v>2564</v>
      </c>
    </row>
    <row r="360" spans="1:3" x14ac:dyDescent="0.2">
      <c r="A360" s="217" t="s">
        <v>2637</v>
      </c>
      <c r="B360" s="217" t="s">
        <v>431</v>
      </c>
      <c r="C360" s="217" t="s">
        <v>2173</v>
      </c>
    </row>
    <row r="361" spans="1:3" x14ac:dyDescent="0.2">
      <c r="A361" s="217" t="s">
        <v>2638</v>
      </c>
      <c r="B361" s="217" t="s">
        <v>2639</v>
      </c>
      <c r="C361" s="217" t="s">
        <v>2173</v>
      </c>
    </row>
    <row r="362" spans="1:3" x14ac:dyDescent="0.2">
      <c r="A362" s="217" t="s">
        <v>1639</v>
      </c>
      <c r="B362" s="217" t="s">
        <v>433</v>
      </c>
      <c r="C362" s="217" t="s">
        <v>2564</v>
      </c>
    </row>
    <row r="363" spans="1:3" x14ac:dyDescent="0.2">
      <c r="A363" s="217" t="s">
        <v>1641</v>
      </c>
      <c r="B363" s="217" t="s">
        <v>434</v>
      </c>
      <c r="C363" s="217" t="s">
        <v>2564</v>
      </c>
    </row>
    <row r="364" spans="1:3" x14ac:dyDescent="0.2">
      <c r="A364" s="217" t="s">
        <v>1643</v>
      </c>
      <c r="B364" s="217" t="s">
        <v>435</v>
      </c>
      <c r="C364" s="217" t="s">
        <v>2564</v>
      </c>
    </row>
    <row r="365" spans="1:3" x14ac:dyDescent="0.2">
      <c r="A365" s="217" t="s">
        <v>2640</v>
      </c>
      <c r="B365" s="217" t="s">
        <v>2641</v>
      </c>
      <c r="C365" s="217" t="s">
        <v>2173</v>
      </c>
    </row>
    <row r="366" spans="1:3" x14ac:dyDescent="0.2">
      <c r="A366" s="217" t="s">
        <v>1649</v>
      </c>
      <c r="B366" s="217" t="s">
        <v>437</v>
      </c>
      <c r="C366" s="217" t="s">
        <v>2564</v>
      </c>
    </row>
    <row r="367" spans="1:3" x14ac:dyDescent="0.2">
      <c r="A367" s="217" t="s">
        <v>1651</v>
      </c>
      <c r="B367" s="217" t="s">
        <v>2642</v>
      </c>
      <c r="C367" s="217" t="s">
        <v>2564</v>
      </c>
    </row>
    <row r="368" spans="1:3" x14ac:dyDescent="0.2">
      <c r="A368" s="217" t="s">
        <v>2643</v>
      </c>
      <c r="B368" s="217" t="s">
        <v>2644</v>
      </c>
      <c r="C368" s="217" t="s">
        <v>2564</v>
      </c>
    </row>
    <row r="369" spans="1:3" x14ac:dyDescent="0.2">
      <c r="A369" s="217" t="s">
        <v>2645</v>
      </c>
      <c r="B369" s="217" t="s">
        <v>2646</v>
      </c>
      <c r="C369" s="217" t="s">
        <v>2173</v>
      </c>
    </row>
    <row r="370" spans="1:3" x14ac:dyDescent="0.2">
      <c r="A370" s="217" t="s">
        <v>2647</v>
      </c>
      <c r="B370" s="217" t="s">
        <v>2646</v>
      </c>
      <c r="C370" s="217" t="s">
        <v>2173</v>
      </c>
    </row>
    <row r="371" spans="1:3" x14ac:dyDescent="0.2">
      <c r="A371" s="217" t="s">
        <v>2648</v>
      </c>
      <c r="B371" s="217" t="s">
        <v>441</v>
      </c>
      <c r="C371" s="217" t="s">
        <v>2577</v>
      </c>
    </row>
    <row r="372" spans="1:3" x14ac:dyDescent="0.2">
      <c r="A372" s="217" t="s">
        <v>2649</v>
      </c>
      <c r="B372" s="217" t="s">
        <v>2650</v>
      </c>
      <c r="C372" s="217" t="s">
        <v>2577</v>
      </c>
    </row>
    <row r="373" spans="1:3" x14ac:dyDescent="0.2">
      <c r="A373" s="217" t="s">
        <v>2651</v>
      </c>
      <c r="B373" s="217" t="s">
        <v>2652</v>
      </c>
      <c r="C373" s="217" t="s">
        <v>2577</v>
      </c>
    </row>
    <row r="374" spans="1:3" x14ac:dyDescent="0.2">
      <c r="A374" s="217" t="s">
        <v>2653</v>
      </c>
      <c r="B374" s="217" t="s">
        <v>444</v>
      </c>
      <c r="C374" s="217" t="s">
        <v>2577</v>
      </c>
    </row>
    <row r="375" spans="1:3" x14ac:dyDescent="0.2">
      <c r="A375" s="217" t="s">
        <v>2654</v>
      </c>
      <c r="B375" s="217" t="s">
        <v>445</v>
      </c>
      <c r="C375" s="217" t="s">
        <v>2577</v>
      </c>
    </row>
    <row r="376" spans="1:3" x14ac:dyDescent="0.2">
      <c r="A376" s="217" t="s">
        <v>2655</v>
      </c>
      <c r="B376" s="217" t="s">
        <v>446</v>
      </c>
      <c r="C376" s="217" t="s">
        <v>2577</v>
      </c>
    </row>
    <row r="377" spans="1:3" x14ac:dyDescent="0.2">
      <c r="A377" s="217" t="s">
        <v>2656</v>
      </c>
      <c r="B377" s="217" t="s">
        <v>2657</v>
      </c>
      <c r="C377" s="217" t="s">
        <v>2577</v>
      </c>
    </row>
    <row r="378" spans="1:3" x14ac:dyDescent="0.2">
      <c r="A378" s="217" t="s">
        <v>2658</v>
      </c>
      <c r="B378" s="217" t="s">
        <v>2659</v>
      </c>
      <c r="C378" s="217" t="s">
        <v>2173</v>
      </c>
    </row>
    <row r="379" spans="1:3" x14ac:dyDescent="0.2">
      <c r="A379" s="217" t="s">
        <v>2660</v>
      </c>
      <c r="B379" s="217" t="s">
        <v>449</v>
      </c>
      <c r="C379" s="217" t="s">
        <v>2173</v>
      </c>
    </row>
    <row r="380" spans="1:3" x14ac:dyDescent="0.2">
      <c r="A380" s="217" t="s">
        <v>2661</v>
      </c>
      <c r="B380" s="217" t="s">
        <v>2662</v>
      </c>
      <c r="C380" s="217" t="s">
        <v>2564</v>
      </c>
    </row>
    <row r="381" spans="1:3" x14ac:dyDescent="0.2">
      <c r="A381" s="217" t="s">
        <v>2663</v>
      </c>
      <c r="B381" s="217" t="s">
        <v>2664</v>
      </c>
      <c r="C381" s="217" t="s">
        <v>2564</v>
      </c>
    </row>
    <row r="382" spans="1:3" x14ac:dyDescent="0.2">
      <c r="A382" s="217" t="s">
        <v>2665</v>
      </c>
      <c r="B382" s="217" t="s">
        <v>2666</v>
      </c>
      <c r="C382" s="217" t="s">
        <v>2173</v>
      </c>
    </row>
    <row r="383" spans="1:3" x14ac:dyDescent="0.2">
      <c r="A383" s="217" t="s">
        <v>2667</v>
      </c>
      <c r="B383" s="217" t="s">
        <v>2668</v>
      </c>
      <c r="C383" s="217" t="s">
        <v>2235</v>
      </c>
    </row>
    <row r="384" spans="1:3" x14ac:dyDescent="0.2">
      <c r="A384" s="217" t="s">
        <v>2669</v>
      </c>
      <c r="B384" s="217" t="s">
        <v>2670</v>
      </c>
      <c r="C384" s="217" t="s">
        <v>2462</v>
      </c>
    </row>
    <row r="385" spans="1:3" x14ac:dyDescent="0.2">
      <c r="A385" s="217" t="s">
        <v>2671</v>
      </c>
      <c r="B385" s="217" t="s">
        <v>455</v>
      </c>
      <c r="C385" s="217" t="s">
        <v>2564</v>
      </c>
    </row>
    <row r="386" spans="1:3" x14ac:dyDescent="0.2">
      <c r="A386" s="217" t="s">
        <v>2672</v>
      </c>
      <c r="B386" s="217" t="s">
        <v>456</v>
      </c>
      <c r="C386" s="217" t="s">
        <v>2564</v>
      </c>
    </row>
    <row r="387" spans="1:3" x14ac:dyDescent="0.2">
      <c r="A387" s="217" t="s">
        <v>2673</v>
      </c>
      <c r="B387" s="217" t="s">
        <v>2674</v>
      </c>
      <c r="C387" s="217" t="s">
        <v>2564</v>
      </c>
    </row>
    <row r="388" spans="1:3" x14ac:dyDescent="0.2">
      <c r="A388" s="217" t="s">
        <v>2675</v>
      </c>
      <c r="B388" s="217" t="s">
        <v>2676</v>
      </c>
      <c r="C388" s="217" t="s">
        <v>2462</v>
      </c>
    </row>
    <row r="389" spans="1:3" x14ac:dyDescent="0.2">
      <c r="A389" s="217" t="s">
        <v>2677</v>
      </c>
      <c r="B389" s="217" t="s">
        <v>459</v>
      </c>
      <c r="C389" s="217" t="s">
        <v>2564</v>
      </c>
    </row>
    <row r="390" spans="1:3" x14ac:dyDescent="0.2">
      <c r="A390" s="217" t="s">
        <v>2678</v>
      </c>
      <c r="B390" s="217" t="s">
        <v>2679</v>
      </c>
      <c r="C390" s="217" t="s">
        <v>428</v>
      </c>
    </row>
    <row r="391" spans="1:3" x14ac:dyDescent="0.2">
      <c r="A391" s="217" t="s">
        <v>2680</v>
      </c>
      <c r="B391" s="217" t="s">
        <v>2681</v>
      </c>
      <c r="C391" s="217" t="s">
        <v>2173</v>
      </c>
    </row>
    <row r="392" spans="1:3" x14ac:dyDescent="0.2">
      <c r="A392" s="217" t="s">
        <v>2682</v>
      </c>
      <c r="B392" s="217" t="s">
        <v>2683</v>
      </c>
      <c r="C392" s="217" t="s">
        <v>2173</v>
      </c>
    </row>
    <row r="393" spans="1:3" x14ac:dyDescent="0.2">
      <c r="A393" s="217" t="s">
        <v>2684</v>
      </c>
      <c r="B393" s="217" t="s">
        <v>2685</v>
      </c>
      <c r="C393" s="217" t="s">
        <v>2173</v>
      </c>
    </row>
    <row r="394" spans="1:3" x14ac:dyDescent="0.2">
      <c r="A394" s="217" t="s">
        <v>2686</v>
      </c>
      <c r="B394" s="217" t="s">
        <v>2687</v>
      </c>
      <c r="C394" s="217" t="s">
        <v>2462</v>
      </c>
    </row>
    <row r="395" spans="1:3" x14ac:dyDescent="0.2">
      <c r="A395" s="217" t="s">
        <v>2688</v>
      </c>
      <c r="B395" s="217" t="s">
        <v>465</v>
      </c>
      <c r="C395" s="217" t="s">
        <v>2462</v>
      </c>
    </row>
    <row r="396" spans="1:3" x14ac:dyDescent="0.2">
      <c r="A396" s="217" t="s">
        <v>2689</v>
      </c>
      <c r="B396" s="217" t="s">
        <v>466</v>
      </c>
      <c r="C396" s="217" t="s">
        <v>2564</v>
      </c>
    </row>
    <row r="397" spans="1:3" x14ac:dyDescent="0.2">
      <c r="A397" s="217" t="s">
        <v>2690</v>
      </c>
      <c r="B397" s="217" t="s">
        <v>467</v>
      </c>
      <c r="C397" s="217" t="s">
        <v>2173</v>
      </c>
    </row>
    <row r="398" spans="1:3" x14ac:dyDescent="0.2">
      <c r="A398" s="217" t="s">
        <v>2691</v>
      </c>
      <c r="B398" s="217" t="s">
        <v>467</v>
      </c>
      <c r="C398" s="217" t="s">
        <v>278</v>
      </c>
    </row>
    <row r="399" spans="1:3" x14ac:dyDescent="0.2">
      <c r="A399" s="217" t="s">
        <v>2692</v>
      </c>
      <c r="B399" s="217" t="s">
        <v>2693</v>
      </c>
      <c r="C399" s="217" t="s">
        <v>2173</v>
      </c>
    </row>
    <row r="400" spans="1:3" x14ac:dyDescent="0.2">
      <c r="A400" s="217" t="s">
        <v>2694</v>
      </c>
      <c r="B400" s="217" t="s">
        <v>2693</v>
      </c>
      <c r="C400" s="217" t="s">
        <v>2173</v>
      </c>
    </row>
    <row r="401" spans="1:3" x14ac:dyDescent="0.2">
      <c r="A401" s="217" t="s">
        <v>2695</v>
      </c>
      <c r="B401" s="217" t="s">
        <v>469</v>
      </c>
      <c r="C401" s="217" t="s">
        <v>2577</v>
      </c>
    </row>
    <row r="402" spans="1:3" x14ac:dyDescent="0.2">
      <c r="A402" s="217" t="s">
        <v>2696</v>
      </c>
      <c r="B402" s="217" t="s">
        <v>2697</v>
      </c>
      <c r="C402" s="217" t="s">
        <v>2577</v>
      </c>
    </row>
    <row r="403" spans="1:3" x14ac:dyDescent="0.2">
      <c r="A403" s="217" t="s">
        <v>2698</v>
      </c>
      <c r="B403" s="217" t="s">
        <v>2699</v>
      </c>
      <c r="C403" s="217" t="s">
        <v>2564</v>
      </c>
    </row>
    <row r="404" spans="1:3" x14ac:dyDescent="0.2">
      <c r="A404" s="217" t="s">
        <v>2700</v>
      </c>
      <c r="B404" s="217" t="s">
        <v>472</v>
      </c>
      <c r="C404" s="217" t="s">
        <v>2577</v>
      </c>
    </row>
    <row r="405" spans="1:3" x14ac:dyDescent="0.2">
      <c r="A405" s="217" t="s">
        <v>2701</v>
      </c>
      <c r="B405" s="217" t="s">
        <v>473</v>
      </c>
      <c r="C405" s="217" t="s">
        <v>2564</v>
      </c>
    </row>
    <row r="406" spans="1:3" x14ac:dyDescent="0.2">
      <c r="A406" s="217" t="s">
        <v>2702</v>
      </c>
      <c r="B406" s="217" t="s">
        <v>474</v>
      </c>
      <c r="C406" s="217" t="s">
        <v>2577</v>
      </c>
    </row>
    <row r="407" spans="1:3" x14ac:dyDescent="0.2">
      <c r="A407" s="217" t="s">
        <v>2703</v>
      </c>
      <c r="B407" s="217" t="s">
        <v>2704</v>
      </c>
      <c r="C407" s="217" t="s">
        <v>2577</v>
      </c>
    </row>
    <row r="408" spans="1:3" x14ac:dyDescent="0.2">
      <c r="A408" s="217" t="s">
        <v>2705</v>
      </c>
      <c r="B408" s="217" t="s">
        <v>2706</v>
      </c>
      <c r="C408" s="217" t="s">
        <v>2577</v>
      </c>
    </row>
    <row r="409" spans="1:3" x14ac:dyDescent="0.2">
      <c r="A409" s="217" t="s">
        <v>2707</v>
      </c>
      <c r="B409" s="217" t="s">
        <v>477</v>
      </c>
      <c r="C409" s="217" t="s">
        <v>2173</v>
      </c>
    </row>
    <row r="410" spans="1:3" x14ac:dyDescent="0.2">
      <c r="A410" s="217" t="s">
        <v>2708</v>
      </c>
      <c r="B410" s="217" t="s">
        <v>2709</v>
      </c>
      <c r="C410" s="217" t="s">
        <v>2173</v>
      </c>
    </row>
    <row r="411" spans="1:3" x14ac:dyDescent="0.2">
      <c r="A411" s="217" t="s">
        <v>2710</v>
      </c>
      <c r="B411" s="217" t="s">
        <v>2709</v>
      </c>
      <c r="C411" s="217" t="s">
        <v>2577</v>
      </c>
    </row>
    <row r="412" spans="1:3" x14ac:dyDescent="0.2">
      <c r="A412" s="217" t="s">
        <v>2711</v>
      </c>
      <c r="B412" s="217" t="s">
        <v>479</v>
      </c>
      <c r="C412" s="217" t="s">
        <v>2173</v>
      </c>
    </row>
    <row r="413" spans="1:3" x14ac:dyDescent="0.2">
      <c r="A413" s="217" t="s">
        <v>2712</v>
      </c>
      <c r="B413" s="217" t="s">
        <v>2713</v>
      </c>
      <c r="C413" s="217" t="s">
        <v>2577</v>
      </c>
    </row>
    <row r="414" spans="1:3" x14ac:dyDescent="0.2">
      <c r="A414" s="217" t="s">
        <v>2714</v>
      </c>
      <c r="B414" s="217" t="s">
        <v>2715</v>
      </c>
      <c r="C414" s="217" t="s">
        <v>2462</v>
      </c>
    </row>
    <row r="415" spans="1:3" x14ac:dyDescent="0.2">
      <c r="A415" s="217" t="s">
        <v>2716</v>
      </c>
      <c r="B415" s="217" t="s">
        <v>482</v>
      </c>
      <c r="C415" s="217" t="s">
        <v>2577</v>
      </c>
    </row>
    <row r="416" spans="1:3" x14ac:dyDescent="0.2">
      <c r="A416" s="217" t="s">
        <v>2717</v>
      </c>
      <c r="B416" s="217" t="s">
        <v>483</v>
      </c>
      <c r="C416" s="217" t="s">
        <v>2577</v>
      </c>
    </row>
    <row r="417" spans="1:3" x14ac:dyDescent="0.2">
      <c r="A417" s="217" t="s">
        <v>2718</v>
      </c>
      <c r="B417" s="217" t="s">
        <v>484</v>
      </c>
      <c r="C417" s="217" t="s">
        <v>2564</v>
      </c>
    </row>
    <row r="418" spans="1:3" x14ac:dyDescent="0.2">
      <c r="A418" s="217" t="s">
        <v>2719</v>
      </c>
      <c r="B418" s="217" t="s">
        <v>485</v>
      </c>
      <c r="C418" s="217" t="s">
        <v>2577</v>
      </c>
    </row>
    <row r="419" spans="1:3" x14ac:dyDescent="0.2">
      <c r="A419" s="217" t="s">
        <v>2720</v>
      </c>
      <c r="B419" s="217" t="s">
        <v>2721</v>
      </c>
      <c r="C419" s="217" t="s">
        <v>2173</v>
      </c>
    </row>
    <row r="420" spans="1:3" x14ac:dyDescent="0.2">
      <c r="A420" s="217" t="s">
        <v>2722</v>
      </c>
      <c r="B420" s="217" t="s">
        <v>2723</v>
      </c>
      <c r="C420" s="217" t="s">
        <v>2173</v>
      </c>
    </row>
    <row r="421" spans="1:3" x14ac:dyDescent="0.2">
      <c r="A421" s="217" t="s">
        <v>2724</v>
      </c>
      <c r="B421" s="217" t="s">
        <v>488</v>
      </c>
      <c r="C421" s="217" t="s">
        <v>2173</v>
      </c>
    </row>
    <row r="422" spans="1:3" x14ac:dyDescent="0.2">
      <c r="A422" s="217" t="s">
        <v>2725</v>
      </c>
      <c r="B422" s="217" t="s">
        <v>2726</v>
      </c>
      <c r="C422" s="217" t="s">
        <v>2564</v>
      </c>
    </row>
    <row r="423" spans="1:3" x14ac:dyDescent="0.2">
      <c r="A423" s="217" t="s">
        <v>2727</v>
      </c>
      <c r="B423" s="217" t="s">
        <v>490</v>
      </c>
      <c r="C423" s="217" t="s">
        <v>2564</v>
      </c>
    </row>
    <row r="424" spans="1:3" x14ac:dyDescent="0.2">
      <c r="A424" s="217" t="s">
        <v>2728</v>
      </c>
      <c r="B424" s="217" t="s">
        <v>2729</v>
      </c>
      <c r="C424" s="217" t="s">
        <v>2564</v>
      </c>
    </row>
    <row r="425" spans="1:3" x14ac:dyDescent="0.2">
      <c r="A425" s="217" t="s">
        <v>2730</v>
      </c>
      <c r="B425" s="217" t="s">
        <v>2731</v>
      </c>
      <c r="C425" s="217" t="s">
        <v>2564</v>
      </c>
    </row>
    <row r="426" spans="1:3" x14ac:dyDescent="0.2">
      <c r="A426" s="217" t="s">
        <v>2732</v>
      </c>
      <c r="B426" s="217" t="s">
        <v>2733</v>
      </c>
      <c r="C426" s="217" t="s">
        <v>2564</v>
      </c>
    </row>
    <row r="427" spans="1:3" x14ac:dyDescent="0.2">
      <c r="A427" s="217" t="s">
        <v>2734</v>
      </c>
      <c r="B427" s="217" t="s">
        <v>494</v>
      </c>
      <c r="C427" s="217" t="s">
        <v>2564</v>
      </c>
    </row>
    <row r="428" spans="1:3" x14ac:dyDescent="0.2">
      <c r="A428" s="217" t="s">
        <v>2735</v>
      </c>
      <c r="B428" s="217" t="s">
        <v>2736</v>
      </c>
      <c r="C428" s="217" t="s">
        <v>2564</v>
      </c>
    </row>
    <row r="429" spans="1:3" x14ac:dyDescent="0.2">
      <c r="A429" s="217" t="s">
        <v>2737</v>
      </c>
      <c r="B429" s="217" t="s">
        <v>496</v>
      </c>
      <c r="C429" s="217" t="s">
        <v>2564</v>
      </c>
    </row>
    <row r="430" spans="1:3" x14ac:dyDescent="0.2">
      <c r="A430" s="217" t="s">
        <v>2738</v>
      </c>
      <c r="B430" s="217" t="s">
        <v>497</v>
      </c>
      <c r="C430" s="217" t="s">
        <v>2173</v>
      </c>
    </row>
    <row r="431" spans="1:3" x14ac:dyDescent="0.2">
      <c r="A431" s="217" t="s">
        <v>2739</v>
      </c>
      <c r="B431" s="217" t="s">
        <v>2740</v>
      </c>
      <c r="C431" s="217" t="s">
        <v>2564</v>
      </c>
    </row>
    <row r="432" spans="1:3" x14ac:dyDescent="0.2">
      <c r="A432" s="217" t="s">
        <v>2741</v>
      </c>
      <c r="B432" s="217" t="s">
        <v>2742</v>
      </c>
      <c r="C432" s="217" t="s">
        <v>2564</v>
      </c>
    </row>
    <row r="433" spans="1:3" x14ac:dyDescent="0.2">
      <c r="A433" s="217" t="s">
        <v>2743</v>
      </c>
      <c r="B433" s="217" t="s">
        <v>500</v>
      </c>
      <c r="C433" s="217" t="s">
        <v>2564</v>
      </c>
    </row>
    <row r="434" spans="1:3" x14ac:dyDescent="0.2">
      <c r="A434" s="217" t="s">
        <v>2744</v>
      </c>
      <c r="B434" s="217" t="s">
        <v>501</v>
      </c>
      <c r="C434" s="217" t="s">
        <v>2564</v>
      </c>
    </row>
    <row r="435" spans="1:3" x14ac:dyDescent="0.2">
      <c r="A435" s="217" t="s">
        <v>2745</v>
      </c>
      <c r="B435" s="217" t="s">
        <v>502</v>
      </c>
      <c r="C435" s="217" t="s">
        <v>2173</v>
      </c>
    </row>
    <row r="436" spans="1:3" x14ac:dyDescent="0.2">
      <c r="A436" s="217" t="s">
        <v>2746</v>
      </c>
      <c r="B436" s="217" t="s">
        <v>502</v>
      </c>
      <c r="C436" s="217" t="s">
        <v>2173</v>
      </c>
    </row>
    <row r="437" spans="1:3" x14ac:dyDescent="0.2">
      <c r="A437" s="217" t="s">
        <v>1836</v>
      </c>
      <c r="B437" s="217" t="s">
        <v>2747</v>
      </c>
      <c r="C437" s="217" t="s">
        <v>2564</v>
      </c>
    </row>
    <row r="438" spans="1:3" x14ac:dyDescent="0.2">
      <c r="A438" s="217" t="s">
        <v>1838</v>
      </c>
      <c r="B438" s="217" t="s">
        <v>504</v>
      </c>
      <c r="C438" s="217" t="s">
        <v>2564</v>
      </c>
    </row>
    <row r="439" spans="1:3" x14ac:dyDescent="0.2">
      <c r="A439" s="217" t="s">
        <v>2748</v>
      </c>
      <c r="B439" s="217" t="s">
        <v>505</v>
      </c>
      <c r="C439" s="217" t="s">
        <v>2564</v>
      </c>
    </row>
    <row r="440" spans="1:3" x14ac:dyDescent="0.2">
      <c r="A440" s="217" t="s">
        <v>2749</v>
      </c>
      <c r="B440" s="217" t="s">
        <v>506</v>
      </c>
      <c r="C440" s="217" t="s">
        <v>2564</v>
      </c>
    </row>
    <row r="441" spans="1:3" x14ac:dyDescent="0.2">
      <c r="A441" s="217" t="s">
        <v>2750</v>
      </c>
      <c r="B441" s="217" t="s">
        <v>2751</v>
      </c>
      <c r="C441" s="217" t="s">
        <v>2173</v>
      </c>
    </row>
    <row r="442" spans="1:3" x14ac:dyDescent="0.2">
      <c r="A442" s="217" t="s">
        <v>2752</v>
      </c>
      <c r="B442" s="217" t="s">
        <v>2753</v>
      </c>
      <c r="C442" s="217" t="s">
        <v>2173</v>
      </c>
    </row>
    <row r="443" spans="1:3" x14ac:dyDescent="0.2">
      <c r="A443" s="217" t="s">
        <v>1859</v>
      </c>
      <c r="B443" s="217" t="s">
        <v>509</v>
      </c>
      <c r="C443" s="217" t="s">
        <v>2564</v>
      </c>
    </row>
    <row r="444" spans="1:3" x14ac:dyDescent="0.2">
      <c r="A444" s="217" t="s">
        <v>1861</v>
      </c>
      <c r="B444" s="217" t="s">
        <v>2754</v>
      </c>
      <c r="C444" s="217" t="s">
        <v>2564</v>
      </c>
    </row>
    <row r="445" spans="1:3" x14ac:dyDescent="0.2">
      <c r="A445" s="217" t="s">
        <v>1863</v>
      </c>
      <c r="B445" s="217" t="s">
        <v>2755</v>
      </c>
      <c r="C445" s="217" t="s">
        <v>2564</v>
      </c>
    </row>
    <row r="446" spans="1:3" x14ac:dyDescent="0.2">
      <c r="A446" s="217" t="s">
        <v>2756</v>
      </c>
      <c r="B446" s="217" t="s">
        <v>512</v>
      </c>
      <c r="C446" s="217" t="s">
        <v>2173</v>
      </c>
    </row>
    <row r="447" spans="1:3" x14ac:dyDescent="0.2">
      <c r="A447" s="217" t="s">
        <v>2757</v>
      </c>
      <c r="B447" s="217" t="s">
        <v>512</v>
      </c>
      <c r="C447" s="217" t="s">
        <v>2564</v>
      </c>
    </row>
    <row r="448" spans="1:3" x14ac:dyDescent="0.2">
      <c r="A448" s="217" t="s">
        <v>2758</v>
      </c>
      <c r="B448" s="217" t="s">
        <v>513</v>
      </c>
      <c r="C448" s="217" t="s">
        <v>2173</v>
      </c>
    </row>
    <row r="449" spans="1:3" x14ac:dyDescent="0.2">
      <c r="A449" s="217" t="s">
        <v>2759</v>
      </c>
      <c r="B449" s="217" t="s">
        <v>513</v>
      </c>
      <c r="C449" s="217" t="s">
        <v>2564</v>
      </c>
    </row>
    <row r="450" spans="1:3" x14ac:dyDescent="0.2">
      <c r="A450" s="217" t="s">
        <v>2760</v>
      </c>
      <c r="B450" s="217" t="s">
        <v>514</v>
      </c>
      <c r="C450" s="217" t="s">
        <v>2173</v>
      </c>
    </row>
    <row r="451" spans="1:3" x14ac:dyDescent="0.2">
      <c r="A451" s="217" t="s">
        <v>2761</v>
      </c>
      <c r="B451" s="217" t="s">
        <v>514</v>
      </c>
      <c r="C451" s="217" t="s">
        <v>2173</v>
      </c>
    </row>
    <row r="452" spans="1:3" x14ac:dyDescent="0.2">
      <c r="A452" s="217" t="s">
        <v>2762</v>
      </c>
      <c r="B452" s="217" t="s">
        <v>514</v>
      </c>
      <c r="C452" s="217" t="s">
        <v>2564</v>
      </c>
    </row>
    <row r="453" spans="1:3" x14ac:dyDescent="0.2">
      <c r="A453" s="217" t="s">
        <v>2763</v>
      </c>
      <c r="B453" s="217" t="s">
        <v>2764</v>
      </c>
      <c r="C453" s="217" t="s">
        <v>2173</v>
      </c>
    </row>
    <row r="454" spans="1:3" x14ac:dyDescent="0.2">
      <c r="A454" s="217" t="s">
        <v>2765</v>
      </c>
      <c r="B454" s="217" t="s">
        <v>2766</v>
      </c>
      <c r="C454" s="217" t="s">
        <v>2173</v>
      </c>
    </row>
    <row r="455" spans="1:3" x14ac:dyDescent="0.2">
      <c r="A455" s="217" t="s">
        <v>2767</v>
      </c>
      <c r="B455" s="217" t="s">
        <v>2766</v>
      </c>
      <c r="C455" s="217" t="s">
        <v>2173</v>
      </c>
    </row>
    <row r="456" spans="1:3" x14ac:dyDescent="0.2">
      <c r="A456" s="217" t="s">
        <v>2768</v>
      </c>
      <c r="B456" s="217" t="s">
        <v>517</v>
      </c>
      <c r="C456" s="217" t="s">
        <v>2577</v>
      </c>
    </row>
    <row r="457" spans="1:3" x14ac:dyDescent="0.2">
      <c r="A457" s="217" t="s">
        <v>2769</v>
      </c>
      <c r="B457" s="217" t="s">
        <v>518</v>
      </c>
      <c r="C457" s="217" t="s">
        <v>2577</v>
      </c>
    </row>
    <row r="458" spans="1:3" x14ac:dyDescent="0.2">
      <c r="A458" s="217" t="s">
        <v>2770</v>
      </c>
      <c r="B458" s="217" t="s">
        <v>519</v>
      </c>
      <c r="C458" s="217" t="s">
        <v>2577</v>
      </c>
    </row>
    <row r="459" spans="1:3" x14ac:dyDescent="0.2">
      <c r="A459" s="217" t="s">
        <v>2771</v>
      </c>
      <c r="B459" s="217" t="s">
        <v>520</v>
      </c>
      <c r="C459" s="217" t="s">
        <v>2577</v>
      </c>
    </row>
    <row r="460" spans="1:3" x14ac:dyDescent="0.2">
      <c r="A460" s="217" t="s">
        <v>2772</v>
      </c>
      <c r="B460" s="217" t="s">
        <v>521</v>
      </c>
      <c r="C460" s="217" t="s">
        <v>2577</v>
      </c>
    </row>
    <row r="461" spans="1:3" x14ac:dyDescent="0.2">
      <c r="A461" s="217" t="s">
        <v>2773</v>
      </c>
      <c r="B461" s="217" t="s">
        <v>522</v>
      </c>
      <c r="C461" s="217" t="s">
        <v>2577</v>
      </c>
    </row>
    <row r="462" spans="1:3" x14ac:dyDescent="0.2">
      <c r="A462" s="217" t="s">
        <v>2774</v>
      </c>
      <c r="B462" s="217" t="s">
        <v>2775</v>
      </c>
      <c r="C462" s="217" t="s">
        <v>2173</v>
      </c>
    </row>
    <row r="463" spans="1:3" x14ac:dyDescent="0.2">
      <c r="A463" s="217" t="s">
        <v>2776</v>
      </c>
      <c r="B463" s="217" t="s">
        <v>2775</v>
      </c>
      <c r="C463" s="217" t="s">
        <v>2173</v>
      </c>
    </row>
    <row r="464" spans="1:3" x14ac:dyDescent="0.2">
      <c r="A464" s="217" t="s">
        <v>1938</v>
      </c>
      <c r="B464" s="217" t="s">
        <v>2777</v>
      </c>
      <c r="C464" s="217" t="s">
        <v>2577</v>
      </c>
    </row>
    <row r="465" spans="1:3" x14ac:dyDescent="0.2">
      <c r="A465" s="217" t="s">
        <v>1940</v>
      </c>
      <c r="B465" s="217" t="s">
        <v>525</v>
      </c>
      <c r="C465" s="217" t="s">
        <v>2577</v>
      </c>
    </row>
    <row r="466" spans="1:3" x14ac:dyDescent="0.2">
      <c r="A466" s="217" t="s">
        <v>2778</v>
      </c>
      <c r="B466" s="217" t="s">
        <v>526</v>
      </c>
      <c r="C466" s="217" t="s">
        <v>2564</v>
      </c>
    </row>
    <row r="467" spans="1:3" x14ac:dyDescent="0.2">
      <c r="A467" s="217" t="s">
        <v>2779</v>
      </c>
      <c r="B467" s="217" t="s">
        <v>2780</v>
      </c>
      <c r="C467" s="217" t="s">
        <v>2564</v>
      </c>
    </row>
    <row r="468" spans="1:3" x14ac:dyDescent="0.2">
      <c r="A468" s="217" t="s">
        <v>2781</v>
      </c>
      <c r="B468" s="217" t="s">
        <v>2782</v>
      </c>
      <c r="C468" s="217" t="s">
        <v>2577</v>
      </c>
    </row>
    <row r="469" spans="1:3" x14ac:dyDescent="0.2">
      <c r="A469" s="217" t="s">
        <v>2783</v>
      </c>
      <c r="B469" s="217" t="s">
        <v>529</v>
      </c>
      <c r="C469" s="217" t="s">
        <v>2564</v>
      </c>
    </row>
    <row r="470" spans="1:3" x14ac:dyDescent="0.2">
      <c r="A470" s="217" t="s">
        <v>2784</v>
      </c>
      <c r="B470" s="217" t="s">
        <v>530</v>
      </c>
      <c r="C470" s="217" t="s">
        <v>2564</v>
      </c>
    </row>
    <row r="471" spans="1:3" x14ac:dyDescent="0.2">
      <c r="A471" s="217" t="s">
        <v>1942</v>
      </c>
      <c r="B471" s="217" t="s">
        <v>2785</v>
      </c>
      <c r="C471" s="217" t="s">
        <v>2577</v>
      </c>
    </row>
    <row r="472" spans="1:3" x14ac:dyDescent="0.2">
      <c r="A472" s="217" t="s">
        <v>2786</v>
      </c>
      <c r="B472" s="217" t="s">
        <v>532</v>
      </c>
      <c r="C472" s="217" t="s">
        <v>2173</v>
      </c>
    </row>
    <row r="473" spans="1:3" x14ac:dyDescent="0.2">
      <c r="A473" s="217" t="s">
        <v>2787</v>
      </c>
      <c r="B473" s="217" t="s">
        <v>533</v>
      </c>
      <c r="C473" s="217" t="s">
        <v>2173</v>
      </c>
    </row>
    <row r="474" spans="1:3" x14ac:dyDescent="0.2">
      <c r="A474" s="217" t="s">
        <v>2788</v>
      </c>
      <c r="B474" s="217" t="s">
        <v>2789</v>
      </c>
      <c r="C474" s="217" t="s">
        <v>2577</v>
      </c>
    </row>
    <row r="475" spans="1:3" x14ac:dyDescent="0.2">
      <c r="A475" s="217" t="s">
        <v>2790</v>
      </c>
      <c r="B475" s="217" t="s">
        <v>2791</v>
      </c>
      <c r="C475" s="217" t="s">
        <v>2564</v>
      </c>
    </row>
    <row r="476" spans="1:3" x14ac:dyDescent="0.2">
      <c r="A476" s="217" t="s">
        <v>2792</v>
      </c>
      <c r="B476" s="217" t="s">
        <v>2793</v>
      </c>
      <c r="C476" s="217" t="s">
        <v>2577</v>
      </c>
    </row>
    <row r="477" spans="1:3" x14ac:dyDescent="0.2">
      <c r="A477" s="217" t="s">
        <v>2794</v>
      </c>
      <c r="B477" s="217" t="s">
        <v>2795</v>
      </c>
      <c r="C477" s="217" t="s">
        <v>2173</v>
      </c>
    </row>
    <row r="478" spans="1:3" x14ac:dyDescent="0.2">
      <c r="A478" s="217" t="s">
        <v>2796</v>
      </c>
      <c r="B478" s="217" t="s">
        <v>538</v>
      </c>
      <c r="C478" s="217" t="s">
        <v>2577</v>
      </c>
    </row>
    <row r="479" spans="1:3" x14ac:dyDescent="0.2">
      <c r="A479" s="217" t="s">
        <v>2797</v>
      </c>
      <c r="B479" s="217" t="s">
        <v>539</v>
      </c>
      <c r="C479" s="217" t="s">
        <v>2577</v>
      </c>
    </row>
    <row r="480" spans="1:3" x14ac:dyDescent="0.2">
      <c r="A480" s="217" t="s">
        <v>2798</v>
      </c>
      <c r="B480" s="217" t="s">
        <v>540</v>
      </c>
      <c r="C480" s="217" t="s">
        <v>2173</v>
      </c>
    </row>
    <row r="481" spans="1:3" x14ac:dyDescent="0.2">
      <c r="A481" s="217" t="s">
        <v>2799</v>
      </c>
      <c r="B481" s="217" t="s">
        <v>541</v>
      </c>
      <c r="C481" s="217" t="s">
        <v>2577</v>
      </c>
    </row>
    <row r="482" spans="1:3" x14ac:dyDescent="0.2">
      <c r="A482" s="217" t="s">
        <v>2800</v>
      </c>
      <c r="B482" s="217" t="s">
        <v>2801</v>
      </c>
      <c r="C482" s="217" t="s">
        <v>2577</v>
      </c>
    </row>
    <row r="483" spans="1:3" x14ac:dyDescent="0.2">
      <c r="A483" s="217" t="s">
        <v>2802</v>
      </c>
      <c r="B483" s="217" t="s">
        <v>543</v>
      </c>
      <c r="C483" s="217" t="s">
        <v>2564</v>
      </c>
    </row>
    <row r="484" spans="1:3" x14ac:dyDescent="0.2">
      <c r="A484" s="217" t="s">
        <v>2803</v>
      </c>
      <c r="B484" s="217" t="s">
        <v>2804</v>
      </c>
      <c r="C484" s="217" t="s">
        <v>2577</v>
      </c>
    </row>
    <row r="485" spans="1:3" x14ac:dyDescent="0.2">
      <c r="A485" s="217" t="s">
        <v>2805</v>
      </c>
      <c r="B485" s="217" t="s">
        <v>545</v>
      </c>
      <c r="C485" s="217" t="s">
        <v>2577</v>
      </c>
    </row>
    <row r="486" spans="1:3" x14ac:dyDescent="0.2">
      <c r="A486" s="217" t="s">
        <v>2806</v>
      </c>
      <c r="B486" s="217" t="s">
        <v>2807</v>
      </c>
      <c r="C486" s="217" t="s">
        <v>2173</v>
      </c>
    </row>
    <row r="487" spans="1:3" x14ac:dyDescent="0.2">
      <c r="A487" s="217" t="s">
        <v>2808</v>
      </c>
      <c r="B487" s="217" t="s">
        <v>2807</v>
      </c>
      <c r="C487" s="217" t="s">
        <v>2173</v>
      </c>
    </row>
    <row r="488" spans="1:3" x14ac:dyDescent="0.2">
      <c r="A488" s="217" t="s">
        <v>2809</v>
      </c>
      <c r="B488" s="217" t="s">
        <v>547</v>
      </c>
      <c r="C488" s="217" t="s">
        <v>2577</v>
      </c>
    </row>
    <row r="489" spans="1:3" x14ac:dyDescent="0.2">
      <c r="A489" s="217" t="s">
        <v>2810</v>
      </c>
      <c r="B489" s="217" t="s">
        <v>548</v>
      </c>
      <c r="C489" s="217" t="s">
        <v>2577</v>
      </c>
    </row>
    <row r="490" spans="1:3" x14ac:dyDescent="0.2">
      <c r="A490" s="217" t="s">
        <v>2811</v>
      </c>
      <c r="B490" s="217" t="s">
        <v>2812</v>
      </c>
      <c r="C490" s="217" t="s">
        <v>2564</v>
      </c>
    </row>
    <row r="491" spans="1:3" x14ac:dyDescent="0.2">
      <c r="A491" s="217" t="s">
        <v>2813</v>
      </c>
      <c r="B491" s="217" t="s">
        <v>2814</v>
      </c>
      <c r="C491" s="217" t="s">
        <v>2577</v>
      </c>
    </row>
    <row r="492" spans="1:3" x14ac:dyDescent="0.2">
      <c r="A492" s="217" t="s">
        <v>2815</v>
      </c>
      <c r="B492" s="217" t="s">
        <v>551</v>
      </c>
      <c r="C492" s="217" t="s">
        <v>2577</v>
      </c>
    </row>
    <row r="493" spans="1:3" x14ac:dyDescent="0.2">
      <c r="A493" s="217" t="s">
        <v>2816</v>
      </c>
      <c r="B493" s="217" t="s">
        <v>2817</v>
      </c>
      <c r="C493" s="217" t="s">
        <v>2577</v>
      </c>
    </row>
    <row r="494" spans="1:3" x14ac:dyDescent="0.2">
      <c r="A494" s="217" t="s">
        <v>2818</v>
      </c>
      <c r="B494" s="217" t="s">
        <v>2819</v>
      </c>
      <c r="C494" s="217" t="s">
        <v>554</v>
      </c>
    </row>
    <row r="495" spans="1:3" x14ac:dyDescent="0.2">
      <c r="A495" s="217" t="s">
        <v>2820</v>
      </c>
      <c r="B495" s="217" t="s">
        <v>555</v>
      </c>
      <c r="C495" s="217" t="s">
        <v>2173</v>
      </c>
    </row>
    <row r="496" spans="1:3" x14ac:dyDescent="0.2">
      <c r="A496" s="217" t="s">
        <v>2821</v>
      </c>
      <c r="B496" s="217" t="s">
        <v>555</v>
      </c>
      <c r="C496" s="217" t="s">
        <v>2173</v>
      </c>
    </row>
    <row r="497" spans="1:3" x14ac:dyDescent="0.2">
      <c r="A497" s="217" t="s">
        <v>1960</v>
      </c>
      <c r="B497" s="217" t="s">
        <v>556</v>
      </c>
      <c r="C497" s="217" t="s">
        <v>2577</v>
      </c>
    </row>
    <row r="498" spans="1:3" x14ac:dyDescent="0.2">
      <c r="A498" s="217" t="s">
        <v>1962</v>
      </c>
      <c r="B498" s="217" t="s">
        <v>557</v>
      </c>
      <c r="C498" s="217" t="s">
        <v>2577</v>
      </c>
    </row>
    <row r="499" spans="1:3" x14ac:dyDescent="0.2">
      <c r="A499" s="217" t="s">
        <v>2822</v>
      </c>
      <c r="B499" s="217" t="s">
        <v>558</v>
      </c>
      <c r="C499" s="217" t="s">
        <v>2577</v>
      </c>
    </row>
    <row r="500" spans="1:3" x14ac:dyDescent="0.2">
      <c r="A500" s="217" t="s">
        <v>2823</v>
      </c>
      <c r="B500" s="217" t="s">
        <v>559</v>
      </c>
      <c r="C500" s="217" t="s">
        <v>2173</v>
      </c>
    </row>
    <row r="501" spans="1:3" x14ac:dyDescent="0.2">
      <c r="A501" s="217" t="s">
        <v>2824</v>
      </c>
      <c r="B501" s="217" t="s">
        <v>2825</v>
      </c>
      <c r="C501" s="217" t="s">
        <v>2173</v>
      </c>
    </row>
    <row r="502" spans="1:3" x14ac:dyDescent="0.2">
      <c r="A502" s="217" t="s">
        <v>2826</v>
      </c>
      <c r="B502" s="217" t="s">
        <v>2827</v>
      </c>
      <c r="C502" s="217" t="s">
        <v>2577</v>
      </c>
    </row>
    <row r="503" spans="1:3" x14ac:dyDescent="0.2">
      <c r="A503" s="217" t="s">
        <v>2828</v>
      </c>
      <c r="B503" s="217" t="s">
        <v>562</v>
      </c>
      <c r="C503" s="217" t="s">
        <v>2577</v>
      </c>
    </row>
    <row r="504" spans="1:3" x14ac:dyDescent="0.2">
      <c r="A504" s="217" t="s">
        <v>2829</v>
      </c>
      <c r="B504" s="217" t="s">
        <v>563</v>
      </c>
      <c r="C504" s="217" t="s">
        <v>2173</v>
      </c>
    </row>
    <row r="505" spans="1:3" x14ac:dyDescent="0.2">
      <c r="A505" s="217" t="s">
        <v>2830</v>
      </c>
      <c r="B505" s="217" t="s">
        <v>564</v>
      </c>
      <c r="C505" s="217" t="s">
        <v>2577</v>
      </c>
    </row>
    <row r="506" spans="1:3" x14ac:dyDescent="0.2">
      <c r="A506" s="217" t="s">
        <v>2831</v>
      </c>
      <c r="B506" s="217" t="s">
        <v>2832</v>
      </c>
      <c r="C506" s="217" t="s">
        <v>2564</v>
      </c>
    </row>
    <row r="507" spans="1:3" x14ac:dyDescent="0.2">
      <c r="A507" s="217" t="s">
        <v>2833</v>
      </c>
      <c r="B507" s="217" t="s">
        <v>566</v>
      </c>
      <c r="C507" s="217" t="s">
        <v>2577</v>
      </c>
    </row>
    <row r="508" spans="1:3" x14ac:dyDescent="0.2">
      <c r="A508" s="217" t="s">
        <v>2834</v>
      </c>
      <c r="B508" s="217" t="s">
        <v>2835</v>
      </c>
      <c r="C508" s="217" t="s">
        <v>2564</v>
      </c>
    </row>
    <row r="509" spans="1:3" x14ac:dyDescent="0.2">
      <c r="A509" s="217" t="s">
        <v>2836</v>
      </c>
      <c r="B509" s="217" t="s">
        <v>2837</v>
      </c>
      <c r="C509" s="217" t="s">
        <v>2564</v>
      </c>
    </row>
    <row r="510" spans="1:3" x14ac:dyDescent="0.2">
      <c r="A510" s="217" t="s">
        <v>2838</v>
      </c>
      <c r="B510" s="217" t="s">
        <v>2839</v>
      </c>
      <c r="C510" s="217" t="s">
        <v>2577</v>
      </c>
    </row>
    <row r="511" spans="1:3" x14ac:dyDescent="0.2">
      <c r="A511" s="217" t="s">
        <v>2840</v>
      </c>
      <c r="B511" s="217" t="s">
        <v>570</v>
      </c>
      <c r="C511" s="217" t="s">
        <v>2577</v>
      </c>
    </row>
    <row r="512" spans="1:3" x14ac:dyDescent="0.2">
      <c r="A512" s="217" t="s">
        <v>2841</v>
      </c>
      <c r="B512" s="217" t="s">
        <v>571</v>
      </c>
      <c r="C512" s="217" t="s">
        <v>2577</v>
      </c>
    </row>
    <row r="513" spans="1:3" x14ac:dyDescent="0.2">
      <c r="A513" s="221" t="s">
        <v>2846</v>
      </c>
      <c r="B513" s="218" t="s">
        <v>2847</v>
      </c>
      <c r="C513" s="218"/>
    </row>
    <row r="514" spans="1:3" x14ac:dyDescent="0.2">
      <c r="A514" s="257"/>
      <c r="B514" s="257"/>
      <c r="C514" s="257"/>
    </row>
    <row r="515" spans="1:3" x14ac:dyDescent="0.2">
      <c r="A515" s="258" t="s">
        <v>572</v>
      </c>
      <c r="B515" s="258"/>
      <c r="C515" s="258"/>
    </row>
    <row r="516" spans="1:3" x14ac:dyDescent="0.2">
      <c r="A516" s="258" t="s">
        <v>573</v>
      </c>
      <c r="B516" s="258"/>
      <c r="C516" s="258"/>
    </row>
  </sheetData>
  <autoFilter ref="A6:C6"/>
  <mergeCells count="5">
    <mergeCell ref="A5:C5"/>
    <mergeCell ref="A514:C514"/>
    <mergeCell ref="A515:C515"/>
    <mergeCell ref="A516:C516"/>
    <mergeCell ref="A1:C1"/>
  </mergeCells>
  <hyperlinks>
    <hyperlink ref="A516:B516" r:id="rId1" display="© Crown Copyright New Zealand 2008"/>
    <hyperlink ref="A515" r:id="rId2" display="http://www.abs.gov.au/websitedbs/d3310114.nsf/Home/%C2%A9+Copyright?OpenDocument"/>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R860"/>
  <sheetViews>
    <sheetView zoomScale="115" zoomScaleNormal="115" workbookViewId="0">
      <pane ySplit="6" topLeftCell="A88" activePane="bottomLeft" state="frozen"/>
      <selection pane="bottomLeft" activeCell="C104" sqref="C104"/>
    </sheetView>
  </sheetViews>
  <sheetFormatPr defaultColWidth="0" defaultRowHeight="15" zeroHeight="1" x14ac:dyDescent="0.25"/>
  <cols>
    <col min="1" max="1" width="12.140625" style="7" customWidth="1"/>
    <col min="2" max="2" width="30.42578125" style="24" customWidth="1"/>
    <col min="3" max="3" width="29.85546875" style="23" customWidth="1"/>
    <col min="4" max="4" width="65.7109375" style="22" bestFit="1" customWidth="1"/>
    <col min="5" max="5" width="73.42578125" style="21" customWidth="1"/>
    <col min="6" max="18" width="0" style="7" hidden="1" customWidth="1"/>
    <col min="19" max="16384" width="9.140625" style="7" hidden="1"/>
  </cols>
  <sheetData>
    <row r="1" spans="1:18" ht="15.75" x14ac:dyDescent="0.25">
      <c r="A1" s="39" t="s">
        <v>574</v>
      </c>
      <c r="B1" s="116"/>
      <c r="C1" s="39"/>
      <c r="D1" s="116"/>
      <c r="E1" s="117"/>
      <c r="F1" s="25"/>
      <c r="G1" s="25"/>
      <c r="H1" s="25"/>
    </row>
    <row r="2" spans="1:18" s="5" customFormat="1" ht="14.25" x14ac:dyDescent="0.2">
      <c r="A2" s="15" t="s">
        <v>575</v>
      </c>
      <c r="B2" s="118"/>
      <c r="C2" s="15"/>
      <c r="D2" s="118"/>
      <c r="E2" s="118"/>
      <c r="F2" s="19"/>
      <c r="G2" s="19"/>
      <c r="H2" s="19"/>
      <c r="I2" s="19"/>
      <c r="J2" s="19"/>
      <c r="K2" s="19"/>
      <c r="L2" s="19"/>
      <c r="M2" s="19"/>
      <c r="N2" s="19"/>
      <c r="O2" s="19"/>
      <c r="P2" s="19"/>
      <c r="Q2" s="19"/>
      <c r="R2" s="19"/>
    </row>
    <row r="3" spans="1:18" s="5" customFormat="1" ht="14.25" x14ac:dyDescent="0.2">
      <c r="A3" s="119" t="s">
        <v>576</v>
      </c>
      <c r="B3" s="118"/>
      <c r="C3" s="119"/>
      <c r="D3" s="118"/>
      <c r="E3" s="118"/>
      <c r="F3" s="19"/>
      <c r="G3" s="19"/>
      <c r="H3" s="19"/>
      <c r="I3" s="19"/>
      <c r="J3" s="19"/>
      <c r="K3" s="19"/>
      <c r="L3" s="19"/>
      <c r="M3" s="19"/>
      <c r="N3" s="19"/>
      <c r="O3" s="19"/>
      <c r="P3" s="19"/>
      <c r="Q3" s="19"/>
      <c r="R3" s="19"/>
    </row>
    <row r="4" spans="1:18" x14ac:dyDescent="0.25">
      <c r="A4" s="120"/>
      <c r="B4" s="36"/>
      <c r="C4" s="36"/>
      <c r="D4" s="37"/>
      <c r="E4" s="121"/>
    </row>
    <row r="5" spans="1:18" ht="15.75" x14ac:dyDescent="0.25">
      <c r="A5" s="122" t="s">
        <v>577</v>
      </c>
      <c r="B5" s="123" t="s">
        <v>578</v>
      </c>
      <c r="C5" s="123" t="s">
        <v>579</v>
      </c>
      <c r="D5" s="124" t="s">
        <v>580</v>
      </c>
      <c r="E5" s="125" t="s">
        <v>581</v>
      </c>
      <c r="F5" s="30"/>
      <c r="G5" s="25"/>
      <c r="H5" s="30"/>
      <c r="K5" s="16"/>
      <c r="L5" s="16"/>
      <c r="M5" s="16"/>
      <c r="N5" s="33"/>
    </row>
    <row r="6" spans="1:18" ht="15.75" x14ac:dyDescent="0.25">
      <c r="A6" s="122" t="s">
        <v>582</v>
      </c>
      <c r="B6" s="123" t="s">
        <v>583</v>
      </c>
      <c r="C6" s="126"/>
      <c r="D6" s="127"/>
      <c r="E6" s="128"/>
      <c r="F6" s="30"/>
      <c r="G6" s="25"/>
      <c r="H6" s="30"/>
      <c r="K6" s="16"/>
      <c r="L6" s="16"/>
      <c r="M6" s="16"/>
      <c r="N6" s="16"/>
    </row>
    <row r="7" spans="1:18" ht="15.75" x14ac:dyDescent="0.25">
      <c r="A7" s="120"/>
      <c r="B7" s="129">
        <v>1</v>
      </c>
      <c r="C7" s="130" t="s">
        <v>585</v>
      </c>
      <c r="D7" s="131"/>
      <c r="E7" s="120"/>
      <c r="F7" s="30"/>
      <c r="G7" s="25"/>
      <c r="H7" s="30"/>
      <c r="K7" s="17"/>
      <c r="L7" s="16"/>
      <c r="M7" s="16"/>
      <c r="N7" s="16"/>
    </row>
    <row r="8" spans="1:18" ht="15.75" x14ac:dyDescent="0.25">
      <c r="A8" s="120"/>
      <c r="B8" s="132"/>
      <c r="C8" s="130" t="s">
        <v>586</v>
      </c>
      <c r="D8" s="38" t="s">
        <v>587</v>
      </c>
      <c r="E8" s="120"/>
      <c r="F8" s="30"/>
      <c r="G8" s="25"/>
      <c r="H8" s="30"/>
      <c r="K8" s="17"/>
      <c r="L8" s="16"/>
      <c r="M8" s="16"/>
      <c r="N8" s="16"/>
    </row>
    <row r="9" spans="1:18" ht="15.75" x14ac:dyDescent="0.25">
      <c r="A9" s="120"/>
      <c r="B9" s="132"/>
      <c r="C9" s="130"/>
      <c r="D9" s="133" t="s">
        <v>588</v>
      </c>
      <c r="E9" s="120" t="s">
        <v>589</v>
      </c>
      <c r="F9" s="30"/>
      <c r="G9" s="25"/>
      <c r="H9" s="30"/>
      <c r="K9" s="17"/>
      <c r="L9" s="17"/>
      <c r="M9" s="16"/>
      <c r="N9" s="16"/>
    </row>
    <row r="10" spans="1:18" ht="15.75" x14ac:dyDescent="0.25">
      <c r="A10" s="120"/>
      <c r="B10" s="132"/>
      <c r="C10" s="130"/>
      <c r="D10" s="133" t="s">
        <v>590</v>
      </c>
      <c r="E10" s="120" t="s">
        <v>591</v>
      </c>
      <c r="F10" s="30"/>
      <c r="G10" s="25"/>
      <c r="H10" s="30"/>
      <c r="K10" s="17"/>
      <c r="L10" s="17"/>
      <c r="M10" s="17"/>
      <c r="N10" s="16"/>
    </row>
    <row r="11" spans="1:18" ht="15.75" x14ac:dyDescent="0.25">
      <c r="A11" s="120"/>
      <c r="B11" s="132"/>
      <c r="C11" s="130"/>
      <c r="D11" s="133" t="s">
        <v>592</v>
      </c>
      <c r="E11" s="120" t="s">
        <v>593</v>
      </c>
      <c r="F11" s="35"/>
      <c r="G11" s="35"/>
      <c r="H11" s="30"/>
    </row>
    <row r="12" spans="1:18" ht="15.75" x14ac:dyDescent="0.25">
      <c r="A12" s="120"/>
      <c r="B12" s="132"/>
      <c r="C12" s="130"/>
      <c r="D12" s="133" t="s">
        <v>594</v>
      </c>
      <c r="E12" s="120" t="s">
        <v>595</v>
      </c>
      <c r="F12" s="35"/>
      <c r="G12" s="35"/>
      <c r="H12" s="30"/>
    </row>
    <row r="13" spans="1:18" ht="15.75" x14ac:dyDescent="0.25">
      <c r="A13" s="120"/>
      <c r="B13" s="132"/>
      <c r="C13" s="130"/>
      <c r="D13" s="133" t="s">
        <v>596</v>
      </c>
      <c r="E13" s="120" t="s">
        <v>597</v>
      </c>
      <c r="F13" s="25"/>
      <c r="G13" s="25"/>
      <c r="H13" s="30"/>
    </row>
    <row r="14" spans="1:18" ht="15.75" x14ac:dyDescent="0.25">
      <c r="A14" s="120"/>
      <c r="B14" s="132"/>
      <c r="C14" s="130" t="s">
        <v>598</v>
      </c>
      <c r="D14" s="38" t="s">
        <v>599</v>
      </c>
      <c r="E14" s="120"/>
      <c r="F14" s="25"/>
      <c r="G14" s="25"/>
      <c r="H14" s="30"/>
    </row>
    <row r="15" spans="1:18" ht="15.75" x14ac:dyDescent="0.25">
      <c r="A15" s="120"/>
      <c r="B15" s="132"/>
      <c r="C15" s="130"/>
      <c r="D15" s="133" t="s">
        <v>600</v>
      </c>
      <c r="E15" s="120" t="s">
        <v>601</v>
      </c>
      <c r="F15" s="25"/>
      <c r="G15" s="25"/>
      <c r="H15" s="30"/>
    </row>
    <row r="16" spans="1:18" ht="15.75" x14ac:dyDescent="0.25">
      <c r="A16" s="120"/>
      <c r="B16" s="132"/>
      <c r="C16" s="130"/>
      <c r="D16" s="133" t="s">
        <v>602</v>
      </c>
      <c r="E16" s="120" t="s">
        <v>603</v>
      </c>
      <c r="F16" s="25"/>
      <c r="G16" s="25"/>
      <c r="H16" s="30"/>
    </row>
    <row r="17" spans="1:8" ht="15.75" x14ac:dyDescent="0.25">
      <c r="A17" s="120"/>
      <c r="B17" s="132"/>
      <c r="C17" s="130"/>
      <c r="D17" s="133" t="s">
        <v>604</v>
      </c>
      <c r="E17" s="120" t="s">
        <v>605</v>
      </c>
      <c r="F17" s="25"/>
      <c r="G17" s="25"/>
      <c r="H17" s="30"/>
    </row>
    <row r="18" spans="1:8" ht="15.75" x14ac:dyDescent="0.25">
      <c r="A18" s="120"/>
      <c r="B18" s="132"/>
      <c r="C18" s="130" t="s">
        <v>606</v>
      </c>
      <c r="D18" s="38" t="s">
        <v>607</v>
      </c>
      <c r="E18" s="120"/>
      <c r="F18" s="35"/>
      <c r="G18" s="35"/>
      <c r="H18" s="30"/>
    </row>
    <row r="19" spans="1:8" ht="15.75" x14ac:dyDescent="0.25">
      <c r="A19" s="120"/>
      <c r="B19" s="132"/>
      <c r="C19" s="130"/>
      <c r="D19" s="133" t="s">
        <v>608</v>
      </c>
      <c r="E19" s="120" t="s">
        <v>609</v>
      </c>
      <c r="F19" s="25"/>
      <c r="G19" s="25"/>
      <c r="H19" s="30"/>
    </row>
    <row r="20" spans="1:8" ht="15.75" x14ac:dyDescent="0.25">
      <c r="A20" s="120"/>
      <c r="B20" s="132"/>
      <c r="C20" s="130"/>
      <c r="D20" s="133" t="s">
        <v>610</v>
      </c>
      <c r="E20" s="120" t="s">
        <v>611</v>
      </c>
      <c r="F20" s="25"/>
      <c r="G20" s="25"/>
      <c r="H20" s="30"/>
    </row>
    <row r="21" spans="1:8" ht="15.75" x14ac:dyDescent="0.25">
      <c r="A21" s="120"/>
      <c r="B21" s="132"/>
      <c r="C21" s="130"/>
      <c r="D21" s="133" t="s">
        <v>612</v>
      </c>
      <c r="E21" s="120" t="s">
        <v>613</v>
      </c>
      <c r="F21" s="25"/>
      <c r="G21" s="25"/>
      <c r="H21" s="30"/>
    </row>
    <row r="22" spans="1:8" x14ac:dyDescent="0.25">
      <c r="A22" s="120"/>
      <c r="B22" s="132"/>
      <c r="C22" s="130"/>
      <c r="D22" s="133" t="s">
        <v>614</v>
      </c>
      <c r="E22" s="120" t="s">
        <v>615</v>
      </c>
      <c r="F22" s="30"/>
      <c r="G22" s="30"/>
      <c r="H22" s="30"/>
    </row>
    <row r="23" spans="1:8" ht="15.75" x14ac:dyDescent="0.25">
      <c r="A23" s="120"/>
      <c r="B23" s="132"/>
      <c r="C23" s="130"/>
      <c r="D23" s="133" t="s">
        <v>616</v>
      </c>
      <c r="E23" s="120" t="s">
        <v>617</v>
      </c>
      <c r="F23" s="25"/>
      <c r="G23" s="25"/>
      <c r="H23" s="30"/>
    </row>
    <row r="24" spans="1:8" ht="15.75" x14ac:dyDescent="0.25">
      <c r="A24" s="120"/>
      <c r="B24" s="132"/>
      <c r="C24" s="130"/>
      <c r="D24" s="133" t="s">
        <v>618</v>
      </c>
      <c r="E24" s="120" t="s">
        <v>619</v>
      </c>
      <c r="F24" s="25"/>
      <c r="G24" s="25"/>
      <c r="H24" s="30"/>
    </row>
    <row r="25" spans="1:8" ht="15.75" x14ac:dyDescent="0.25">
      <c r="A25" s="120"/>
      <c r="B25" s="132"/>
      <c r="C25" s="130"/>
      <c r="D25" s="133" t="s">
        <v>620</v>
      </c>
      <c r="E25" s="120" t="s">
        <v>621</v>
      </c>
      <c r="F25" s="25"/>
      <c r="G25" s="25"/>
      <c r="H25" s="30"/>
    </row>
    <row r="26" spans="1:8" ht="15.75" x14ac:dyDescent="0.25">
      <c r="A26" s="120"/>
      <c r="B26" s="132"/>
      <c r="C26" s="130"/>
      <c r="D26" s="133" t="s">
        <v>622</v>
      </c>
      <c r="E26" s="120" t="s">
        <v>623</v>
      </c>
      <c r="F26" s="25"/>
      <c r="G26" s="25"/>
      <c r="H26" s="30"/>
    </row>
    <row r="27" spans="1:8" ht="15.75" x14ac:dyDescent="0.25">
      <c r="A27" s="120"/>
      <c r="B27" s="132"/>
      <c r="C27" s="130" t="s">
        <v>624</v>
      </c>
      <c r="D27" s="38" t="s">
        <v>625</v>
      </c>
      <c r="E27" s="25"/>
      <c r="F27" s="25"/>
      <c r="G27" s="25"/>
      <c r="H27" s="30"/>
    </row>
    <row r="28" spans="1:8" ht="15.75" x14ac:dyDescent="0.25">
      <c r="A28" s="120"/>
      <c r="B28" s="132"/>
      <c r="C28" s="130"/>
      <c r="D28" s="133" t="s">
        <v>626</v>
      </c>
      <c r="E28" s="120" t="s">
        <v>627</v>
      </c>
      <c r="F28" s="25"/>
      <c r="G28" s="25"/>
      <c r="H28" s="30"/>
    </row>
    <row r="29" spans="1:8" ht="15.75" x14ac:dyDescent="0.25">
      <c r="A29" s="120"/>
      <c r="B29" s="132"/>
      <c r="C29" s="130"/>
      <c r="D29" s="133" t="s">
        <v>628</v>
      </c>
      <c r="E29" s="120" t="s">
        <v>629</v>
      </c>
      <c r="F29" s="25"/>
      <c r="G29" s="25"/>
      <c r="H29" s="30"/>
    </row>
    <row r="30" spans="1:8" ht="15.75" x14ac:dyDescent="0.25">
      <c r="A30" s="120"/>
      <c r="B30" s="132"/>
      <c r="C30" s="130"/>
      <c r="D30" s="133" t="s">
        <v>630</v>
      </c>
      <c r="E30" s="120" t="s">
        <v>631</v>
      </c>
      <c r="F30" s="25"/>
      <c r="G30" s="25"/>
      <c r="H30" s="30"/>
    </row>
    <row r="31" spans="1:8" x14ac:dyDescent="0.25">
      <c r="A31" s="120"/>
      <c r="B31" s="132"/>
      <c r="C31" s="130"/>
      <c r="D31" s="133" t="s">
        <v>632</v>
      </c>
      <c r="E31" s="120" t="s">
        <v>633</v>
      </c>
      <c r="F31" s="30"/>
      <c r="G31" s="30"/>
      <c r="H31" s="30"/>
    </row>
    <row r="32" spans="1:8" ht="15.75" x14ac:dyDescent="0.25">
      <c r="A32" s="120"/>
      <c r="B32" s="132"/>
      <c r="C32" s="130"/>
      <c r="D32" s="133" t="s">
        <v>634</v>
      </c>
      <c r="E32" s="120" t="s">
        <v>635</v>
      </c>
      <c r="F32" s="25"/>
      <c r="G32" s="25"/>
      <c r="H32" s="30"/>
    </row>
    <row r="33" spans="1:8" ht="15.75" x14ac:dyDescent="0.25">
      <c r="A33" s="120"/>
      <c r="B33" s="132"/>
      <c r="C33" s="130"/>
      <c r="D33" s="133" t="s">
        <v>636</v>
      </c>
      <c r="E33" s="120" t="s">
        <v>637</v>
      </c>
      <c r="F33" s="25"/>
      <c r="G33" s="25"/>
      <c r="H33" s="30"/>
    </row>
    <row r="34" spans="1:8" ht="15.75" x14ac:dyDescent="0.25">
      <c r="A34" s="120"/>
      <c r="B34" s="132"/>
      <c r="C34" s="130"/>
      <c r="D34" s="133" t="s">
        <v>638</v>
      </c>
      <c r="E34" s="120" t="s">
        <v>639</v>
      </c>
      <c r="F34" s="25"/>
      <c r="G34" s="25"/>
      <c r="H34" s="30"/>
    </row>
    <row r="35" spans="1:8" ht="15.75" x14ac:dyDescent="0.25">
      <c r="A35" s="120"/>
      <c r="B35" s="132"/>
      <c r="C35" s="130" t="s">
        <v>640</v>
      </c>
      <c r="D35" s="38" t="s">
        <v>641</v>
      </c>
      <c r="E35" s="25"/>
      <c r="F35" s="25"/>
      <c r="G35" s="25"/>
      <c r="H35" s="30"/>
    </row>
    <row r="36" spans="1:8" ht="15.75" x14ac:dyDescent="0.25">
      <c r="A36" s="120"/>
      <c r="B36" s="132"/>
      <c r="C36" s="130"/>
      <c r="D36" s="133" t="s">
        <v>642</v>
      </c>
      <c r="E36" s="120" t="s">
        <v>643</v>
      </c>
      <c r="F36" s="25"/>
      <c r="G36" s="25"/>
      <c r="H36" s="30"/>
    </row>
    <row r="37" spans="1:8" ht="15.75" x14ac:dyDescent="0.25">
      <c r="A37" s="120"/>
      <c r="B37" s="132"/>
      <c r="C37" s="130"/>
      <c r="D37" s="133" t="s">
        <v>644</v>
      </c>
      <c r="E37" s="120" t="s">
        <v>645</v>
      </c>
      <c r="F37" s="25"/>
      <c r="G37" s="25"/>
      <c r="H37" s="30"/>
    </row>
    <row r="38" spans="1:8" ht="15.75" x14ac:dyDescent="0.25">
      <c r="A38" s="120"/>
      <c r="B38" s="132"/>
      <c r="C38" s="130"/>
      <c r="D38" s="133" t="s">
        <v>646</v>
      </c>
      <c r="E38" s="120" t="s">
        <v>647</v>
      </c>
      <c r="F38" s="25"/>
      <c r="G38" s="25"/>
      <c r="H38" s="30"/>
    </row>
    <row r="39" spans="1:8" ht="15.75" x14ac:dyDescent="0.25">
      <c r="A39" s="120"/>
      <c r="B39" s="132"/>
      <c r="C39" s="130" t="s">
        <v>648</v>
      </c>
      <c r="D39" s="38" t="s">
        <v>649</v>
      </c>
      <c r="E39" s="25"/>
      <c r="F39" s="30"/>
      <c r="G39" s="30"/>
      <c r="H39" s="30"/>
    </row>
    <row r="40" spans="1:8" ht="15.75" x14ac:dyDescent="0.25">
      <c r="A40" s="120"/>
      <c r="B40" s="132"/>
      <c r="C40" s="130"/>
      <c r="D40" s="133" t="s">
        <v>650</v>
      </c>
      <c r="E40" s="120" t="s">
        <v>649</v>
      </c>
      <c r="F40" s="25"/>
      <c r="G40" s="25"/>
      <c r="H40" s="30"/>
    </row>
    <row r="41" spans="1:8" ht="15.75" x14ac:dyDescent="0.25">
      <c r="A41" s="120"/>
      <c r="B41" s="132"/>
      <c r="C41" s="130" t="s">
        <v>651</v>
      </c>
      <c r="D41" s="38" t="s">
        <v>652</v>
      </c>
      <c r="E41" s="25"/>
      <c r="F41" s="25"/>
      <c r="G41" s="25"/>
      <c r="H41" s="30"/>
    </row>
    <row r="42" spans="1:8" ht="15.75" x14ac:dyDescent="0.25">
      <c r="A42" s="120"/>
      <c r="B42" s="132"/>
      <c r="C42" s="130"/>
      <c r="D42" s="133" t="s">
        <v>653</v>
      </c>
      <c r="E42" s="120" t="s">
        <v>654</v>
      </c>
      <c r="F42" s="25"/>
      <c r="G42" s="25"/>
      <c r="H42" s="30"/>
    </row>
    <row r="43" spans="1:8" x14ac:dyDescent="0.25">
      <c r="A43" s="120"/>
      <c r="B43" s="132"/>
      <c r="C43" s="130"/>
      <c r="D43" s="133" t="s">
        <v>655</v>
      </c>
      <c r="E43" s="120" t="s">
        <v>656</v>
      </c>
      <c r="F43" s="30"/>
      <c r="G43" s="30"/>
      <c r="H43" s="30"/>
    </row>
    <row r="44" spans="1:8" ht="15.75" x14ac:dyDescent="0.25">
      <c r="A44" s="120"/>
      <c r="B44" s="132"/>
      <c r="C44" s="130" t="s">
        <v>657</v>
      </c>
      <c r="D44" s="38" t="s">
        <v>658</v>
      </c>
      <c r="E44" s="25"/>
      <c r="F44" s="25"/>
      <c r="G44" s="25"/>
      <c r="H44" s="30"/>
    </row>
    <row r="45" spans="1:8" x14ac:dyDescent="0.25">
      <c r="A45" s="120"/>
      <c r="B45" s="132"/>
      <c r="C45" s="130"/>
      <c r="D45" s="133" t="s">
        <v>659</v>
      </c>
      <c r="E45" s="120" t="s">
        <v>658</v>
      </c>
      <c r="F45" s="30"/>
      <c r="G45" s="30"/>
      <c r="H45" s="30"/>
    </row>
    <row r="46" spans="1:8" ht="15.75" x14ac:dyDescent="0.25">
      <c r="A46" s="120"/>
      <c r="B46" s="132"/>
      <c r="C46" s="130" t="s">
        <v>660</v>
      </c>
      <c r="D46" s="38" t="s">
        <v>661</v>
      </c>
      <c r="E46" s="25"/>
      <c r="F46" s="25"/>
      <c r="G46" s="25"/>
      <c r="H46" s="30"/>
    </row>
    <row r="47" spans="1:8" ht="15.75" x14ac:dyDescent="0.25">
      <c r="A47" s="120"/>
      <c r="B47" s="132"/>
      <c r="C47" s="130"/>
      <c r="D47" s="133" t="s">
        <v>662</v>
      </c>
      <c r="E47" s="120" t="s">
        <v>663</v>
      </c>
      <c r="F47" s="25"/>
      <c r="G47" s="25"/>
      <c r="H47" s="30"/>
    </row>
    <row r="48" spans="1:8" x14ac:dyDescent="0.25">
      <c r="A48" s="120"/>
      <c r="B48" s="132"/>
      <c r="C48" s="130"/>
      <c r="D48" s="133" t="s">
        <v>664</v>
      </c>
      <c r="E48" s="120" t="s">
        <v>665</v>
      </c>
      <c r="F48" s="30"/>
      <c r="G48" s="30"/>
      <c r="H48" s="30"/>
    </row>
    <row r="49" spans="1:8" ht="15.75" x14ac:dyDescent="0.25">
      <c r="A49" s="120"/>
      <c r="B49" s="132"/>
      <c r="C49" s="130"/>
      <c r="D49" s="133" t="s">
        <v>666</v>
      </c>
      <c r="E49" s="120" t="s">
        <v>667</v>
      </c>
      <c r="F49" s="25"/>
      <c r="G49" s="25"/>
      <c r="H49" s="30"/>
    </row>
    <row r="50" spans="1:8" x14ac:dyDescent="0.25">
      <c r="A50" s="120"/>
      <c r="B50" s="132"/>
      <c r="C50" s="130"/>
      <c r="D50" s="133" t="s">
        <v>668</v>
      </c>
      <c r="E50" s="120" t="s">
        <v>669</v>
      </c>
      <c r="F50" s="30"/>
      <c r="G50" s="30"/>
      <c r="H50" s="30"/>
    </row>
    <row r="51" spans="1:8" ht="15.75" x14ac:dyDescent="0.25">
      <c r="A51" s="120"/>
      <c r="B51" s="129" t="s">
        <v>670</v>
      </c>
      <c r="C51" s="130" t="s">
        <v>671</v>
      </c>
      <c r="D51" s="38"/>
      <c r="E51" s="25"/>
      <c r="F51" s="25"/>
      <c r="G51" s="25"/>
      <c r="H51" s="30"/>
    </row>
    <row r="52" spans="1:8" ht="15.75" x14ac:dyDescent="0.25">
      <c r="A52" s="120"/>
      <c r="B52" s="132"/>
      <c r="C52" s="130" t="s">
        <v>672</v>
      </c>
      <c r="D52" s="38" t="s">
        <v>671</v>
      </c>
      <c r="E52" s="25"/>
      <c r="F52" s="25"/>
      <c r="G52" s="25"/>
      <c r="H52" s="30"/>
    </row>
    <row r="53" spans="1:8" ht="15.75" x14ac:dyDescent="0.25">
      <c r="A53" s="120"/>
      <c r="B53" s="132"/>
      <c r="C53" s="130"/>
      <c r="D53" s="133" t="s">
        <v>673</v>
      </c>
      <c r="E53" s="120" t="s">
        <v>674</v>
      </c>
      <c r="F53" s="25"/>
      <c r="G53" s="25"/>
      <c r="H53" s="30"/>
    </row>
    <row r="54" spans="1:8" ht="15.75" x14ac:dyDescent="0.25">
      <c r="A54" s="120"/>
      <c r="B54" s="132"/>
      <c r="C54" s="130"/>
      <c r="D54" s="133" t="s">
        <v>675</v>
      </c>
      <c r="E54" s="120" t="s">
        <v>676</v>
      </c>
      <c r="F54" s="25"/>
      <c r="G54" s="25"/>
      <c r="H54" s="30"/>
    </row>
    <row r="55" spans="1:8" x14ac:dyDescent="0.25">
      <c r="A55" s="120"/>
      <c r="B55" s="132"/>
      <c r="C55" s="130"/>
      <c r="D55" s="133" t="s">
        <v>677</v>
      </c>
      <c r="E55" s="120" t="s">
        <v>678</v>
      </c>
      <c r="F55" s="30"/>
      <c r="G55" s="30"/>
      <c r="H55" s="30"/>
    </row>
    <row r="56" spans="1:8" ht="15.75" x14ac:dyDescent="0.25">
      <c r="A56" s="120"/>
      <c r="B56" s="129" t="s">
        <v>679</v>
      </c>
      <c r="C56" s="130" t="s">
        <v>680</v>
      </c>
      <c r="D56" s="38"/>
      <c r="E56" s="25"/>
      <c r="F56" s="30"/>
      <c r="G56" s="30"/>
      <c r="H56" s="30"/>
    </row>
    <row r="57" spans="1:8" ht="15.75" x14ac:dyDescent="0.25">
      <c r="A57" s="120"/>
      <c r="B57" s="132"/>
      <c r="C57" s="130" t="s">
        <v>681</v>
      </c>
      <c r="D57" s="38" t="s">
        <v>680</v>
      </c>
      <c r="E57" s="25"/>
      <c r="F57" s="25"/>
      <c r="G57" s="25"/>
      <c r="H57" s="30"/>
    </row>
    <row r="58" spans="1:8" ht="15.75" x14ac:dyDescent="0.25">
      <c r="A58" s="120"/>
      <c r="B58" s="132"/>
      <c r="C58" s="130"/>
      <c r="D58" s="133" t="s">
        <v>682</v>
      </c>
      <c r="E58" s="120" t="s">
        <v>683</v>
      </c>
      <c r="F58" s="25"/>
      <c r="G58" s="25"/>
      <c r="H58" s="30"/>
    </row>
    <row r="59" spans="1:8" x14ac:dyDescent="0.25">
      <c r="A59" s="120"/>
      <c r="B59" s="132"/>
      <c r="C59" s="130"/>
      <c r="D59" s="133" t="s">
        <v>684</v>
      </c>
      <c r="E59" s="120" t="s">
        <v>685</v>
      </c>
      <c r="F59" s="30"/>
      <c r="G59" s="30"/>
      <c r="H59" s="30"/>
    </row>
    <row r="60" spans="1:8" ht="15.75" x14ac:dyDescent="0.25">
      <c r="A60" s="120"/>
      <c r="B60" s="129" t="s">
        <v>686</v>
      </c>
      <c r="C60" s="130" t="s">
        <v>687</v>
      </c>
      <c r="D60" s="38"/>
      <c r="E60" s="25"/>
      <c r="F60" s="25"/>
      <c r="G60" s="25"/>
      <c r="H60" s="30"/>
    </row>
    <row r="61" spans="1:8" ht="15.75" x14ac:dyDescent="0.25">
      <c r="A61" s="120"/>
      <c r="B61" s="132"/>
      <c r="C61" s="130" t="s">
        <v>688</v>
      </c>
      <c r="D61" s="38" t="s">
        <v>689</v>
      </c>
      <c r="E61" s="25"/>
      <c r="F61" s="25"/>
      <c r="G61" s="25"/>
      <c r="H61" s="30"/>
    </row>
    <row r="62" spans="1:8" x14ac:dyDescent="0.25">
      <c r="A62" s="120"/>
      <c r="B62" s="132"/>
      <c r="C62" s="130"/>
      <c r="D62" s="133" t="s">
        <v>690</v>
      </c>
      <c r="E62" s="120" t="s">
        <v>691</v>
      </c>
      <c r="F62" s="30"/>
      <c r="G62" s="30"/>
      <c r="H62" s="30"/>
    </row>
    <row r="63" spans="1:8" x14ac:dyDescent="0.25">
      <c r="A63" s="120"/>
      <c r="B63" s="132"/>
      <c r="C63" s="130"/>
      <c r="D63" s="133" t="s">
        <v>692</v>
      </c>
      <c r="E63" s="120" t="s">
        <v>693</v>
      </c>
      <c r="F63" s="30"/>
      <c r="G63" s="30"/>
      <c r="H63" s="30"/>
    </row>
    <row r="64" spans="1:8" ht="15.75" x14ac:dyDescent="0.25">
      <c r="A64" s="120"/>
      <c r="B64" s="132"/>
      <c r="C64" s="130"/>
      <c r="D64" s="133" t="s">
        <v>694</v>
      </c>
      <c r="E64" s="120" t="s">
        <v>695</v>
      </c>
      <c r="F64" s="25"/>
      <c r="G64" s="25"/>
      <c r="H64" s="30"/>
    </row>
    <row r="65" spans="1:8" ht="15.75" x14ac:dyDescent="0.25">
      <c r="A65" s="120"/>
      <c r="B65" s="132"/>
      <c r="C65" s="130"/>
      <c r="D65" s="133" t="s">
        <v>696</v>
      </c>
      <c r="E65" s="120" t="s">
        <v>697</v>
      </c>
      <c r="F65" s="25"/>
      <c r="G65" s="25"/>
      <c r="H65" s="30"/>
    </row>
    <row r="66" spans="1:8" ht="15.75" x14ac:dyDescent="0.25">
      <c r="A66" s="120"/>
      <c r="B66" s="132"/>
      <c r="C66" s="130"/>
      <c r="D66" s="133" t="s">
        <v>698</v>
      </c>
      <c r="E66" s="120" t="s">
        <v>699</v>
      </c>
      <c r="F66" s="25"/>
      <c r="G66" s="25"/>
      <c r="H66" s="30"/>
    </row>
    <row r="67" spans="1:8" ht="15.75" x14ac:dyDescent="0.25">
      <c r="A67" s="120"/>
      <c r="B67" s="132"/>
      <c r="C67" s="130" t="s">
        <v>700</v>
      </c>
      <c r="D67" s="38" t="s">
        <v>701</v>
      </c>
      <c r="E67" s="25"/>
      <c r="F67" s="25"/>
      <c r="G67" s="25"/>
      <c r="H67" s="30"/>
    </row>
    <row r="68" spans="1:8" ht="15.75" x14ac:dyDescent="0.25">
      <c r="A68" s="120"/>
      <c r="B68" s="132"/>
      <c r="C68" s="130"/>
      <c r="D68" s="133" t="s">
        <v>702</v>
      </c>
      <c r="E68" s="120" t="s">
        <v>701</v>
      </c>
      <c r="F68" s="25"/>
      <c r="G68" s="25"/>
      <c r="H68" s="30"/>
    </row>
    <row r="69" spans="1:8" ht="15.75" x14ac:dyDescent="0.25">
      <c r="A69" s="120"/>
      <c r="B69" s="129" t="s">
        <v>703</v>
      </c>
      <c r="C69" s="130" t="s">
        <v>704</v>
      </c>
      <c r="D69" s="38"/>
      <c r="E69" s="25"/>
      <c r="F69" s="30"/>
      <c r="G69" s="30"/>
      <c r="H69" s="30"/>
    </row>
    <row r="70" spans="1:8" ht="15.75" x14ac:dyDescent="0.25">
      <c r="A70" s="120"/>
      <c r="B70" s="132"/>
      <c r="C70" s="130" t="s">
        <v>705</v>
      </c>
      <c r="D70" s="38" t="s">
        <v>706</v>
      </c>
      <c r="E70" s="25"/>
      <c r="F70" s="25"/>
      <c r="G70" s="25"/>
      <c r="H70" s="30"/>
    </row>
    <row r="71" spans="1:8" x14ac:dyDescent="0.25">
      <c r="A71" s="120"/>
      <c r="B71" s="132"/>
      <c r="C71" s="130"/>
      <c r="D71" s="133" t="s">
        <v>707</v>
      </c>
      <c r="E71" s="120" t="s">
        <v>706</v>
      </c>
      <c r="F71" s="30"/>
      <c r="G71" s="30"/>
      <c r="H71" s="30"/>
    </row>
    <row r="72" spans="1:8" ht="15.75" x14ac:dyDescent="0.25">
      <c r="A72" s="120"/>
      <c r="B72" s="132"/>
      <c r="C72" s="130" t="s">
        <v>708</v>
      </c>
      <c r="D72" s="38" t="s">
        <v>709</v>
      </c>
      <c r="E72" s="25"/>
      <c r="F72" s="25"/>
      <c r="G72" s="25"/>
      <c r="H72" s="30"/>
    </row>
    <row r="73" spans="1:8" ht="15.75" x14ac:dyDescent="0.25">
      <c r="A73" s="120"/>
      <c r="B73" s="132"/>
      <c r="C73" s="130"/>
      <c r="D73" s="133" t="s">
        <v>710</v>
      </c>
      <c r="E73" s="120" t="s">
        <v>711</v>
      </c>
      <c r="F73" s="25"/>
      <c r="G73" s="25"/>
      <c r="H73" s="30"/>
    </row>
    <row r="74" spans="1:8" ht="15.75" x14ac:dyDescent="0.25">
      <c r="A74" s="120"/>
      <c r="B74" s="132"/>
      <c r="C74" s="130"/>
      <c r="D74" s="133" t="s">
        <v>712</v>
      </c>
      <c r="E74" s="120" t="s">
        <v>713</v>
      </c>
      <c r="F74" s="25"/>
      <c r="G74" s="25"/>
      <c r="H74" s="30"/>
    </row>
    <row r="75" spans="1:8" x14ac:dyDescent="0.25">
      <c r="A75" s="120"/>
      <c r="B75" s="132"/>
      <c r="C75" s="130"/>
      <c r="D75" s="133" t="s">
        <v>714</v>
      </c>
      <c r="E75" s="120" t="s">
        <v>715</v>
      </c>
      <c r="F75" s="30"/>
      <c r="G75" s="30"/>
      <c r="H75" s="30"/>
    </row>
    <row r="76" spans="1:8" x14ac:dyDescent="0.25">
      <c r="A76" s="120"/>
      <c r="B76" s="132"/>
      <c r="C76" s="130"/>
      <c r="D76" s="38"/>
      <c r="E76" s="120"/>
      <c r="F76" s="30"/>
      <c r="G76" s="30"/>
      <c r="H76" s="30"/>
    </row>
    <row r="77" spans="1:8" ht="15.75" x14ac:dyDescent="0.25">
      <c r="A77" s="122" t="s">
        <v>716</v>
      </c>
      <c r="B77" s="123" t="s">
        <v>717</v>
      </c>
      <c r="C77" s="126"/>
      <c r="D77" s="134"/>
      <c r="E77" s="135"/>
      <c r="F77" s="25"/>
      <c r="G77" s="25"/>
      <c r="H77" s="30"/>
    </row>
    <row r="78" spans="1:8" ht="15.75" x14ac:dyDescent="0.25">
      <c r="A78" s="120"/>
      <c r="B78" s="129" t="s">
        <v>718</v>
      </c>
      <c r="C78" s="130" t="s">
        <v>719</v>
      </c>
      <c r="D78" s="38"/>
      <c r="E78" s="25"/>
      <c r="F78" s="30"/>
      <c r="G78" s="30"/>
      <c r="H78" s="30"/>
    </row>
    <row r="79" spans="1:8" ht="15.75" x14ac:dyDescent="0.25">
      <c r="A79" s="120"/>
      <c r="B79" s="132"/>
      <c r="C79" s="130" t="s">
        <v>720</v>
      </c>
      <c r="D79" s="38" t="s">
        <v>719</v>
      </c>
      <c r="E79" s="25"/>
      <c r="F79" s="30"/>
      <c r="G79" s="30"/>
      <c r="H79" s="30"/>
    </row>
    <row r="80" spans="1:8" ht="15.75" x14ac:dyDescent="0.25">
      <c r="A80" s="120"/>
      <c r="B80" s="132"/>
      <c r="C80" s="130"/>
      <c r="D80" s="133" t="s">
        <v>721</v>
      </c>
      <c r="E80" s="120" t="s">
        <v>719</v>
      </c>
      <c r="F80" s="25"/>
      <c r="G80" s="25"/>
      <c r="H80" s="30"/>
    </row>
    <row r="81" spans="1:8" ht="15.75" x14ac:dyDescent="0.25">
      <c r="A81" s="120"/>
      <c r="B81" s="129" t="s">
        <v>722</v>
      </c>
      <c r="C81" s="130" t="s">
        <v>723</v>
      </c>
      <c r="D81" s="38"/>
      <c r="E81" s="25"/>
      <c r="F81" s="30"/>
      <c r="G81" s="30"/>
      <c r="H81" s="30"/>
    </row>
    <row r="82" spans="1:8" ht="15.75" x14ac:dyDescent="0.25">
      <c r="A82" s="120"/>
      <c r="B82" s="132"/>
      <c r="C82" s="130" t="s">
        <v>724</v>
      </c>
      <c r="D82" s="38" t="s">
        <v>723</v>
      </c>
      <c r="E82" s="25"/>
      <c r="F82" s="30"/>
      <c r="G82" s="30"/>
      <c r="H82" s="30"/>
    </row>
    <row r="83" spans="1:8" ht="15.75" x14ac:dyDescent="0.25">
      <c r="A83" s="120"/>
      <c r="B83" s="132"/>
      <c r="C83" s="130"/>
      <c r="D83" s="133" t="s">
        <v>725</v>
      </c>
      <c r="E83" s="120" t="s">
        <v>723</v>
      </c>
      <c r="F83" s="25"/>
      <c r="G83" s="25"/>
      <c r="H83" s="30"/>
    </row>
    <row r="84" spans="1:8" ht="15.75" x14ac:dyDescent="0.25">
      <c r="A84" s="120"/>
      <c r="B84" s="129" t="s">
        <v>726</v>
      </c>
      <c r="C84" s="130" t="s">
        <v>727</v>
      </c>
      <c r="D84" s="38"/>
      <c r="E84" s="25"/>
      <c r="F84" s="25"/>
      <c r="G84" s="25"/>
      <c r="H84" s="30"/>
    </row>
    <row r="85" spans="1:8" ht="15.75" x14ac:dyDescent="0.25">
      <c r="A85" s="120"/>
      <c r="B85" s="132"/>
      <c r="C85" s="130" t="s">
        <v>728</v>
      </c>
      <c r="D85" s="38" t="s">
        <v>727</v>
      </c>
      <c r="E85" s="25"/>
      <c r="F85" s="25"/>
      <c r="G85" s="25"/>
      <c r="H85" s="30"/>
    </row>
    <row r="86" spans="1:8" ht="15.75" x14ac:dyDescent="0.25">
      <c r="A86" s="120"/>
      <c r="B86" s="132"/>
      <c r="C86" s="130"/>
      <c r="D86" s="133" t="s">
        <v>729</v>
      </c>
      <c r="E86" s="120" t="s">
        <v>730</v>
      </c>
      <c r="F86" s="25"/>
      <c r="G86" s="25"/>
      <c r="H86" s="30"/>
    </row>
    <row r="87" spans="1:8" ht="15.75" x14ac:dyDescent="0.25">
      <c r="A87" s="120"/>
      <c r="B87" s="132"/>
      <c r="C87" s="130"/>
      <c r="D87" s="133" t="s">
        <v>731</v>
      </c>
      <c r="E87" s="120" t="s">
        <v>732</v>
      </c>
      <c r="F87" s="25"/>
      <c r="G87" s="25"/>
      <c r="H87" s="30"/>
    </row>
    <row r="88" spans="1:8" ht="15.75" x14ac:dyDescent="0.25">
      <c r="A88" s="120"/>
      <c r="B88" s="132"/>
      <c r="C88" s="130"/>
      <c r="D88" s="133" t="s">
        <v>733</v>
      </c>
      <c r="E88" s="120" t="s">
        <v>734</v>
      </c>
      <c r="F88" s="25"/>
      <c r="G88" s="25"/>
      <c r="H88" s="30"/>
    </row>
    <row r="89" spans="1:8" ht="15.75" x14ac:dyDescent="0.25">
      <c r="A89" s="120"/>
      <c r="B89" s="132"/>
      <c r="C89" s="130"/>
      <c r="D89" s="133" t="s">
        <v>735</v>
      </c>
      <c r="E89" s="120" t="s">
        <v>736</v>
      </c>
      <c r="F89" s="25"/>
      <c r="G89" s="25"/>
      <c r="H89" s="30"/>
    </row>
    <row r="90" spans="1:8" ht="15.75" x14ac:dyDescent="0.25">
      <c r="A90" s="120"/>
      <c r="B90" s="132"/>
      <c r="C90" s="130"/>
      <c r="D90" s="133" t="s">
        <v>737</v>
      </c>
      <c r="E90" s="120" t="s">
        <v>738</v>
      </c>
      <c r="F90" s="25"/>
      <c r="G90" s="25"/>
      <c r="H90" s="30"/>
    </row>
    <row r="91" spans="1:8" x14ac:dyDescent="0.25">
      <c r="A91" s="120"/>
      <c r="B91" s="132"/>
      <c r="C91" s="130"/>
      <c r="D91" s="133" t="s">
        <v>739</v>
      </c>
      <c r="E91" s="120" t="s">
        <v>740</v>
      </c>
      <c r="F91" s="30"/>
      <c r="G91" s="30"/>
      <c r="H91" s="30"/>
    </row>
    <row r="92" spans="1:8" x14ac:dyDescent="0.25">
      <c r="A92" s="120"/>
      <c r="B92" s="132"/>
      <c r="C92" s="130"/>
      <c r="D92" s="133" t="s">
        <v>741</v>
      </c>
      <c r="E92" s="120" t="s">
        <v>742</v>
      </c>
      <c r="F92" s="30"/>
      <c r="G92" s="30"/>
      <c r="H92" s="30"/>
    </row>
    <row r="93" spans="1:8" ht="15.75" x14ac:dyDescent="0.25">
      <c r="A93" s="120"/>
      <c r="B93" s="132"/>
      <c r="C93" s="130"/>
      <c r="D93" s="133" t="s">
        <v>743</v>
      </c>
      <c r="E93" s="120" t="s">
        <v>744</v>
      </c>
      <c r="F93" s="25"/>
      <c r="G93" s="25"/>
      <c r="H93" s="30"/>
    </row>
    <row r="94" spans="1:8" ht="15.75" x14ac:dyDescent="0.25">
      <c r="A94" s="120"/>
      <c r="B94" s="129" t="s">
        <v>745</v>
      </c>
      <c r="C94" s="130" t="s">
        <v>746</v>
      </c>
      <c r="D94" s="38"/>
      <c r="E94" s="25"/>
      <c r="F94" s="25"/>
      <c r="G94" s="25"/>
      <c r="H94" s="30"/>
    </row>
    <row r="95" spans="1:8" ht="15.75" x14ac:dyDescent="0.25">
      <c r="A95" s="120"/>
      <c r="B95" s="132"/>
      <c r="C95" s="130" t="s">
        <v>747</v>
      </c>
      <c r="D95" s="38" t="s">
        <v>748</v>
      </c>
      <c r="E95" s="25"/>
      <c r="F95" s="30"/>
      <c r="G95" s="30"/>
      <c r="H95" s="30"/>
    </row>
    <row r="96" spans="1:8" ht="15.75" x14ac:dyDescent="0.25">
      <c r="A96" s="120"/>
      <c r="B96" s="132"/>
      <c r="C96" s="130"/>
      <c r="D96" s="133" t="s">
        <v>749</v>
      </c>
      <c r="E96" s="120" t="s">
        <v>750</v>
      </c>
      <c r="F96" s="25"/>
      <c r="G96" s="25"/>
      <c r="H96" s="30"/>
    </row>
    <row r="97" spans="1:8" x14ac:dyDescent="0.25">
      <c r="A97" s="120"/>
      <c r="B97" s="132"/>
      <c r="C97" s="130"/>
      <c r="D97" s="133" t="s">
        <v>751</v>
      </c>
      <c r="E97" s="120" t="s">
        <v>752</v>
      </c>
      <c r="F97" s="30"/>
      <c r="G97" s="30"/>
      <c r="H97" s="30"/>
    </row>
    <row r="98" spans="1:8" ht="15.75" x14ac:dyDescent="0.25">
      <c r="A98" s="120"/>
      <c r="B98" s="132"/>
      <c r="C98" s="130" t="s">
        <v>753</v>
      </c>
      <c r="D98" s="38" t="s">
        <v>754</v>
      </c>
      <c r="E98" s="25"/>
      <c r="F98" s="30"/>
      <c r="G98" s="30"/>
      <c r="H98" s="30"/>
    </row>
    <row r="99" spans="1:8" ht="15.75" x14ac:dyDescent="0.25">
      <c r="A99" s="120"/>
      <c r="B99" s="132"/>
      <c r="C99" s="130"/>
      <c r="D99" s="133" t="s">
        <v>755</v>
      </c>
      <c r="E99" s="120" t="s">
        <v>754</v>
      </c>
      <c r="F99" s="25"/>
      <c r="G99" s="25"/>
      <c r="H99" s="30"/>
    </row>
    <row r="100" spans="1:8" ht="15.75" x14ac:dyDescent="0.25">
      <c r="A100" s="120"/>
      <c r="B100" s="129">
        <v>10</v>
      </c>
      <c r="C100" s="130" t="s">
        <v>757</v>
      </c>
      <c r="D100" s="38"/>
      <c r="E100" s="25"/>
      <c r="F100" s="25"/>
      <c r="G100" s="25"/>
      <c r="H100" s="30"/>
    </row>
    <row r="101" spans="1:8" ht="15.75" x14ac:dyDescent="0.25">
      <c r="A101" s="120"/>
      <c r="B101" s="132"/>
      <c r="C101" s="130" t="s">
        <v>758</v>
      </c>
      <c r="D101" s="38" t="s">
        <v>759</v>
      </c>
      <c r="E101" s="25"/>
      <c r="F101" s="30"/>
      <c r="G101" s="30"/>
      <c r="H101" s="30"/>
    </row>
    <row r="102" spans="1:8" ht="15.75" x14ac:dyDescent="0.25">
      <c r="A102" s="120"/>
      <c r="B102" s="132"/>
      <c r="C102" s="130"/>
      <c r="D102" s="133" t="s">
        <v>760</v>
      </c>
      <c r="E102" s="120" t="s">
        <v>761</v>
      </c>
      <c r="F102" s="25"/>
      <c r="G102" s="25"/>
      <c r="H102" s="30"/>
    </row>
    <row r="103" spans="1:8" ht="15.75" x14ac:dyDescent="0.25">
      <c r="A103" s="120"/>
      <c r="B103" s="132"/>
      <c r="C103" s="130"/>
      <c r="D103" s="133" t="s">
        <v>762</v>
      </c>
      <c r="E103" s="120" t="s">
        <v>763</v>
      </c>
      <c r="F103" s="25"/>
      <c r="G103" s="25"/>
      <c r="H103" s="30"/>
    </row>
    <row r="104" spans="1:8" ht="15.75" x14ac:dyDescent="0.25">
      <c r="A104" s="120"/>
      <c r="B104" s="132"/>
      <c r="C104" s="130" t="s">
        <v>764</v>
      </c>
      <c r="D104" s="38" t="s">
        <v>765</v>
      </c>
      <c r="E104" s="25"/>
      <c r="F104" s="25"/>
      <c r="G104" s="25"/>
      <c r="H104" s="30"/>
    </row>
    <row r="105" spans="1:8" ht="15.75" x14ac:dyDescent="0.25">
      <c r="A105" s="120"/>
      <c r="B105" s="132"/>
      <c r="C105" s="130"/>
      <c r="D105" s="133" t="s">
        <v>766</v>
      </c>
      <c r="E105" s="120" t="s">
        <v>765</v>
      </c>
      <c r="F105" s="25"/>
      <c r="G105" s="25"/>
      <c r="H105" s="30"/>
    </row>
    <row r="106" spans="1:8" ht="15.75" x14ac:dyDescent="0.25">
      <c r="A106" s="120"/>
      <c r="B106" s="132"/>
      <c r="C106" s="130"/>
      <c r="D106" s="38"/>
      <c r="E106" s="120"/>
      <c r="F106" s="25"/>
      <c r="G106" s="25"/>
      <c r="H106" s="30"/>
    </row>
    <row r="107" spans="1:8" ht="15.75" x14ac:dyDescent="0.25">
      <c r="A107" s="122" t="s">
        <v>767</v>
      </c>
      <c r="B107" s="123" t="s">
        <v>768</v>
      </c>
      <c r="C107" s="126"/>
      <c r="D107" s="127"/>
      <c r="E107" s="135"/>
      <c r="F107" s="25"/>
      <c r="G107" s="25"/>
      <c r="H107" s="30"/>
    </row>
    <row r="108" spans="1:8" ht="15.75" x14ac:dyDescent="0.25">
      <c r="A108" s="120"/>
      <c r="B108" s="129" t="s">
        <v>769</v>
      </c>
      <c r="C108" s="130" t="s">
        <v>770</v>
      </c>
      <c r="D108" s="38"/>
      <c r="E108" s="25"/>
      <c r="F108" s="25"/>
      <c r="G108" s="25"/>
      <c r="H108" s="30"/>
    </row>
    <row r="109" spans="1:8" ht="15.75" x14ac:dyDescent="0.25">
      <c r="A109" s="120"/>
      <c r="B109" s="132"/>
      <c r="C109" s="130" t="s">
        <v>771</v>
      </c>
      <c r="D109" s="38" t="s">
        <v>772</v>
      </c>
      <c r="E109" s="25"/>
      <c r="F109" s="25"/>
      <c r="G109" s="25"/>
      <c r="H109" s="30"/>
    </row>
    <row r="110" spans="1:8" ht="15.75" x14ac:dyDescent="0.25">
      <c r="A110" s="120"/>
      <c r="B110" s="132"/>
      <c r="C110" s="130"/>
      <c r="D110" s="133" t="s">
        <v>773</v>
      </c>
      <c r="E110" s="120" t="s">
        <v>774</v>
      </c>
      <c r="F110" s="25"/>
      <c r="G110" s="25"/>
      <c r="H110" s="30"/>
    </row>
    <row r="111" spans="1:8" ht="15.75" x14ac:dyDescent="0.25">
      <c r="A111" s="120"/>
      <c r="B111" s="132"/>
      <c r="C111" s="130"/>
      <c r="D111" s="133" t="s">
        <v>775</v>
      </c>
      <c r="E111" s="120" t="s">
        <v>776</v>
      </c>
      <c r="F111" s="25"/>
      <c r="G111" s="25"/>
      <c r="H111" s="30"/>
    </row>
    <row r="112" spans="1:8" ht="15.75" x14ac:dyDescent="0.25">
      <c r="A112" s="120"/>
      <c r="B112" s="132"/>
      <c r="C112" s="130"/>
      <c r="D112" s="133" t="s">
        <v>777</v>
      </c>
      <c r="E112" s="120" t="s">
        <v>778</v>
      </c>
      <c r="F112" s="25"/>
      <c r="G112" s="25"/>
      <c r="H112" s="30"/>
    </row>
    <row r="113" spans="1:8" ht="15.75" x14ac:dyDescent="0.25">
      <c r="A113" s="120"/>
      <c r="B113" s="132"/>
      <c r="C113" s="130" t="s">
        <v>779</v>
      </c>
      <c r="D113" s="38" t="s">
        <v>780</v>
      </c>
      <c r="E113" s="25"/>
      <c r="F113" s="30"/>
      <c r="G113" s="30"/>
      <c r="H113" s="30"/>
    </row>
    <row r="114" spans="1:8" x14ac:dyDescent="0.25">
      <c r="A114" s="120"/>
      <c r="B114" s="132"/>
      <c r="C114" s="130"/>
      <c r="D114" s="133" t="s">
        <v>781</v>
      </c>
      <c r="E114" s="120" t="s">
        <v>780</v>
      </c>
      <c r="F114" s="30"/>
      <c r="G114" s="30"/>
      <c r="H114" s="30"/>
    </row>
    <row r="115" spans="1:8" ht="15.75" x14ac:dyDescent="0.25">
      <c r="A115" s="120"/>
      <c r="B115" s="132"/>
      <c r="C115" s="130" t="s">
        <v>782</v>
      </c>
      <c r="D115" s="38" t="s">
        <v>783</v>
      </c>
      <c r="E115" s="25"/>
      <c r="F115" s="25"/>
      <c r="G115" s="25"/>
      <c r="H115" s="30"/>
    </row>
    <row r="116" spans="1:8" ht="15.75" x14ac:dyDescent="0.25">
      <c r="A116" s="120"/>
      <c r="B116" s="132"/>
      <c r="C116" s="130"/>
      <c r="D116" s="133" t="s">
        <v>784</v>
      </c>
      <c r="E116" s="120" t="s">
        <v>785</v>
      </c>
      <c r="F116" s="25"/>
      <c r="G116" s="25"/>
      <c r="H116" s="30"/>
    </row>
    <row r="117" spans="1:8" ht="15.75" x14ac:dyDescent="0.25">
      <c r="A117" s="120"/>
      <c r="B117" s="132"/>
      <c r="C117" s="130"/>
      <c r="D117" s="133" t="s">
        <v>786</v>
      </c>
      <c r="E117" s="120" t="s">
        <v>787</v>
      </c>
      <c r="F117" s="25"/>
      <c r="G117" s="25"/>
      <c r="H117" s="30"/>
    </row>
    <row r="118" spans="1:8" x14ac:dyDescent="0.25">
      <c r="A118" s="120"/>
      <c r="B118" s="132"/>
      <c r="C118" s="130"/>
      <c r="D118" s="133" t="s">
        <v>788</v>
      </c>
      <c r="E118" s="120" t="s">
        <v>789</v>
      </c>
      <c r="F118" s="30"/>
      <c r="G118" s="30"/>
      <c r="H118" s="30"/>
    </row>
    <row r="119" spans="1:8" ht="15.75" x14ac:dyDescent="0.25">
      <c r="A119" s="120"/>
      <c r="B119" s="132"/>
      <c r="C119" s="130" t="s">
        <v>790</v>
      </c>
      <c r="D119" s="38" t="s">
        <v>791</v>
      </c>
      <c r="E119" s="25"/>
      <c r="F119" s="25"/>
      <c r="G119" s="25"/>
      <c r="H119" s="30"/>
    </row>
    <row r="120" spans="1:8" x14ac:dyDescent="0.25">
      <c r="A120" s="120"/>
      <c r="B120" s="132"/>
      <c r="C120" s="130"/>
      <c r="D120" s="133" t="s">
        <v>792</v>
      </c>
      <c r="E120" s="120" t="s">
        <v>791</v>
      </c>
      <c r="F120" s="30"/>
      <c r="G120" s="30"/>
      <c r="H120" s="30"/>
    </row>
    <row r="121" spans="1:8" ht="15.75" x14ac:dyDescent="0.25">
      <c r="A121" s="120"/>
      <c r="B121" s="132"/>
      <c r="C121" s="130" t="s">
        <v>793</v>
      </c>
      <c r="D121" s="38" t="s">
        <v>794</v>
      </c>
      <c r="E121" s="25"/>
      <c r="F121" s="25"/>
      <c r="G121" s="25"/>
      <c r="H121" s="30"/>
    </row>
    <row r="122" spans="1:8" ht="15.75" x14ac:dyDescent="0.25">
      <c r="A122" s="120"/>
      <c r="B122" s="132"/>
      <c r="C122" s="130"/>
      <c r="D122" s="133" t="s">
        <v>795</v>
      </c>
      <c r="E122" s="120" t="s">
        <v>794</v>
      </c>
      <c r="F122" s="25"/>
      <c r="G122" s="25"/>
      <c r="H122" s="30"/>
    </row>
    <row r="123" spans="1:8" ht="15.75" x14ac:dyDescent="0.25">
      <c r="A123" s="120"/>
      <c r="B123" s="132"/>
      <c r="C123" s="130" t="s">
        <v>796</v>
      </c>
      <c r="D123" s="38" t="s">
        <v>797</v>
      </c>
      <c r="E123" s="25"/>
      <c r="F123" s="25"/>
      <c r="G123" s="25"/>
      <c r="H123" s="30"/>
    </row>
    <row r="124" spans="1:8" x14ac:dyDescent="0.25">
      <c r="A124" s="120"/>
      <c r="B124" s="132"/>
      <c r="C124" s="130"/>
      <c r="D124" s="133" t="s">
        <v>798</v>
      </c>
      <c r="E124" s="120" t="s">
        <v>799</v>
      </c>
      <c r="F124" s="30"/>
      <c r="G124" s="30"/>
      <c r="H124" s="30"/>
    </row>
    <row r="125" spans="1:8" ht="15.75" x14ac:dyDescent="0.25">
      <c r="A125" s="120"/>
      <c r="B125" s="132"/>
      <c r="C125" s="130"/>
      <c r="D125" s="133" t="s">
        <v>800</v>
      </c>
      <c r="E125" s="120" t="s">
        <v>801</v>
      </c>
      <c r="F125" s="25"/>
      <c r="G125" s="25"/>
      <c r="H125" s="30"/>
    </row>
    <row r="126" spans="1:8" ht="15.75" x14ac:dyDescent="0.25">
      <c r="A126" s="120"/>
      <c r="B126" s="132"/>
      <c r="C126" s="130" t="s">
        <v>802</v>
      </c>
      <c r="D126" s="38" t="s">
        <v>803</v>
      </c>
      <c r="E126" s="25"/>
      <c r="F126" s="30"/>
      <c r="G126" s="30"/>
      <c r="H126" s="30"/>
    </row>
    <row r="127" spans="1:8" ht="15.75" x14ac:dyDescent="0.25">
      <c r="A127" s="120"/>
      <c r="B127" s="132"/>
      <c r="C127" s="130"/>
      <c r="D127" s="133" t="s">
        <v>804</v>
      </c>
      <c r="E127" s="120" t="s">
        <v>805</v>
      </c>
      <c r="F127" s="25"/>
      <c r="G127" s="25"/>
      <c r="H127" s="30"/>
    </row>
    <row r="128" spans="1:8" x14ac:dyDescent="0.25">
      <c r="A128" s="120"/>
      <c r="B128" s="132"/>
      <c r="C128" s="130"/>
      <c r="D128" s="133" t="s">
        <v>806</v>
      </c>
      <c r="E128" s="120" t="s">
        <v>807</v>
      </c>
      <c r="F128" s="30"/>
      <c r="G128" s="30"/>
      <c r="H128" s="30"/>
    </row>
    <row r="129" spans="1:8" ht="15.75" x14ac:dyDescent="0.25">
      <c r="A129" s="120"/>
      <c r="B129" s="132"/>
      <c r="C129" s="130"/>
      <c r="D129" s="133" t="s">
        <v>808</v>
      </c>
      <c r="E129" s="120" t="s">
        <v>809</v>
      </c>
      <c r="F129" s="25"/>
      <c r="G129" s="25"/>
      <c r="H129" s="30"/>
    </row>
    <row r="130" spans="1:8" ht="15.75" x14ac:dyDescent="0.25">
      <c r="A130" s="120"/>
      <c r="B130" s="132"/>
      <c r="C130" s="130"/>
      <c r="D130" s="133" t="s">
        <v>810</v>
      </c>
      <c r="E130" s="120" t="s">
        <v>811</v>
      </c>
      <c r="F130" s="25"/>
      <c r="G130" s="25"/>
      <c r="H130" s="30"/>
    </row>
    <row r="131" spans="1:8" ht="15.75" x14ac:dyDescent="0.25">
      <c r="A131" s="120"/>
      <c r="B131" s="132"/>
      <c r="C131" s="130" t="s">
        <v>812</v>
      </c>
      <c r="D131" s="38" t="s">
        <v>813</v>
      </c>
      <c r="E131" s="25"/>
      <c r="F131" s="30"/>
      <c r="G131" s="30"/>
      <c r="H131" s="30"/>
    </row>
    <row r="132" spans="1:8" ht="15.75" x14ac:dyDescent="0.25">
      <c r="A132" s="120"/>
      <c r="B132" s="132"/>
      <c r="C132" s="130"/>
      <c r="D132" s="133" t="s">
        <v>814</v>
      </c>
      <c r="E132" s="120" t="s">
        <v>815</v>
      </c>
      <c r="F132" s="25"/>
      <c r="G132" s="25"/>
      <c r="H132" s="30"/>
    </row>
    <row r="133" spans="1:8" ht="15.75" x14ac:dyDescent="0.25">
      <c r="A133" s="120"/>
      <c r="B133" s="132"/>
      <c r="C133" s="130"/>
      <c r="D133" s="133" t="s">
        <v>816</v>
      </c>
      <c r="E133" s="120" t="s">
        <v>817</v>
      </c>
      <c r="F133" s="25"/>
      <c r="G133" s="25"/>
      <c r="H133" s="30"/>
    </row>
    <row r="134" spans="1:8" ht="15.75" x14ac:dyDescent="0.25">
      <c r="A134" s="120"/>
      <c r="B134" s="132"/>
      <c r="C134" s="130" t="s">
        <v>818</v>
      </c>
      <c r="D134" s="38" t="s">
        <v>819</v>
      </c>
      <c r="E134" s="25"/>
      <c r="F134" s="25"/>
      <c r="G134" s="25"/>
      <c r="H134" s="30"/>
    </row>
    <row r="135" spans="1:8" ht="15.75" x14ac:dyDescent="0.25">
      <c r="A135" s="120"/>
      <c r="B135" s="132"/>
      <c r="C135" s="130"/>
      <c r="D135" s="133" t="s">
        <v>820</v>
      </c>
      <c r="E135" s="120" t="s">
        <v>821</v>
      </c>
      <c r="F135" s="25"/>
      <c r="G135" s="25"/>
      <c r="H135" s="30"/>
    </row>
    <row r="136" spans="1:8" x14ac:dyDescent="0.25">
      <c r="A136" s="120"/>
      <c r="B136" s="132"/>
      <c r="C136" s="130"/>
      <c r="D136" s="133" t="s">
        <v>822</v>
      </c>
      <c r="E136" s="120" t="s">
        <v>823</v>
      </c>
      <c r="F136" s="30"/>
      <c r="G136" s="30"/>
      <c r="H136" s="30"/>
    </row>
    <row r="137" spans="1:8" ht="15.75" x14ac:dyDescent="0.25">
      <c r="A137" s="120"/>
      <c r="B137" s="132"/>
      <c r="C137" s="130"/>
      <c r="D137" s="133" t="s">
        <v>824</v>
      </c>
      <c r="E137" s="120" t="s">
        <v>825</v>
      </c>
      <c r="F137" s="25"/>
      <c r="G137" s="25"/>
      <c r="H137" s="30"/>
    </row>
    <row r="138" spans="1:8" ht="15.75" x14ac:dyDescent="0.25">
      <c r="A138" s="120"/>
      <c r="B138" s="129" t="s">
        <v>826</v>
      </c>
      <c r="C138" s="130" t="s">
        <v>827</v>
      </c>
      <c r="D138" s="38"/>
      <c r="E138" s="25"/>
      <c r="F138" s="25"/>
      <c r="G138" s="25"/>
      <c r="H138" s="30"/>
    </row>
    <row r="139" spans="1:8" ht="15.75" x14ac:dyDescent="0.25">
      <c r="A139" s="120"/>
      <c r="B139" s="132"/>
      <c r="C139" s="130" t="s">
        <v>828</v>
      </c>
      <c r="D139" s="38" t="s">
        <v>829</v>
      </c>
      <c r="E139" s="25"/>
      <c r="F139" s="30"/>
      <c r="G139" s="30"/>
      <c r="H139" s="30"/>
    </row>
    <row r="140" spans="1:8" ht="15.75" x14ac:dyDescent="0.25">
      <c r="A140" s="120"/>
      <c r="B140" s="132"/>
      <c r="C140" s="130"/>
      <c r="D140" s="133" t="s">
        <v>830</v>
      </c>
      <c r="E140" s="120" t="s">
        <v>831</v>
      </c>
      <c r="F140" s="25"/>
      <c r="G140" s="25"/>
      <c r="H140" s="30"/>
    </row>
    <row r="141" spans="1:8" ht="15.75" x14ac:dyDescent="0.25">
      <c r="A141" s="120"/>
      <c r="B141" s="132"/>
      <c r="C141" s="130"/>
      <c r="D141" s="133" t="s">
        <v>832</v>
      </c>
      <c r="E141" s="120" t="s">
        <v>833</v>
      </c>
      <c r="F141" s="25"/>
      <c r="G141" s="25"/>
      <c r="H141" s="30"/>
    </row>
    <row r="142" spans="1:8" ht="15.75" x14ac:dyDescent="0.25">
      <c r="A142" s="120"/>
      <c r="B142" s="132"/>
      <c r="C142" s="130"/>
      <c r="D142" s="133" t="s">
        <v>834</v>
      </c>
      <c r="E142" s="120" t="s">
        <v>835</v>
      </c>
      <c r="F142" s="25"/>
      <c r="G142" s="25"/>
      <c r="H142" s="30"/>
    </row>
    <row r="143" spans="1:8" x14ac:dyDescent="0.25">
      <c r="A143" s="120"/>
      <c r="B143" s="132"/>
      <c r="C143" s="130"/>
      <c r="D143" s="133" t="s">
        <v>836</v>
      </c>
      <c r="E143" s="120" t="s">
        <v>837</v>
      </c>
      <c r="F143" s="30"/>
      <c r="G143" s="30"/>
      <c r="H143" s="30"/>
    </row>
    <row r="144" spans="1:8" ht="15.75" x14ac:dyDescent="0.25">
      <c r="A144" s="120"/>
      <c r="B144" s="132"/>
      <c r="C144" s="130" t="s">
        <v>838</v>
      </c>
      <c r="D144" s="38" t="s">
        <v>839</v>
      </c>
      <c r="E144" s="25"/>
      <c r="F144" s="30"/>
      <c r="G144" s="30"/>
      <c r="H144" s="30"/>
    </row>
    <row r="145" spans="1:8" ht="15.75" x14ac:dyDescent="0.25">
      <c r="A145" s="120"/>
      <c r="B145" s="132"/>
      <c r="C145" s="130"/>
      <c r="D145" s="133" t="s">
        <v>840</v>
      </c>
      <c r="E145" s="120" t="s">
        <v>839</v>
      </c>
      <c r="F145" s="25"/>
      <c r="G145" s="25"/>
      <c r="H145" s="30"/>
    </row>
    <row r="146" spans="1:8" ht="15.75" x14ac:dyDescent="0.25">
      <c r="A146" s="120"/>
      <c r="B146" s="129" t="s">
        <v>841</v>
      </c>
      <c r="C146" s="130" t="s">
        <v>842</v>
      </c>
      <c r="D146" s="38"/>
      <c r="E146" s="25"/>
      <c r="F146" s="25"/>
      <c r="G146" s="25"/>
      <c r="H146" s="30"/>
    </row>
    <row r="147" spans="1:8" ht="15.75" x14ac:dyDescent="0.25">
      <c r="A147" s="120"/>
      <c r="B147" s="132"/>
      <c r="C147" s="130" t="s">
        <v>843</v>
      </c>
      <c r="D147" s="38" t="s">
        <v>844</v>
      </c>
      <c r="E147" s="25"/>
      <c r="F147" s="25"/>
      <c r="G147" s="25"/>
      <c r="H147" s="30"/>
    </row>
    <row r="148" spans="1:8" ht="15.75" x14ac:dyDescent="0.25">
      <c r="A148" s="120"/>
      <c r="B148" s="132"/>
      <c r="C148" s="130"/>
      <c r="D148" s="133" t="s">
        <v>845</v>
      </c>
      <c r="E148" s="120" t="s">
        <v>846</v>
      </c>
      <c r="F148" s="25"/>
      <c r="G148" s="25"/>
      <c r="H148" s="30"/>
    </row>
    <row r="149" spans="1:8" x14ac:dyDescent="0.25">
      <c r="A149" s="120"/>
      <c r="B149" s="132"/>
      <c r="C149" s="130"/>
      <c r="D149" s="133" t="s">
        <v>847</v>
      </c>
      <c r="E149" s="120" t="s">
        <v>848</v>
      </c>
      <c r="F149" s="30"/>
      <c r="G149" s="30"/>
      <c r="H149" s="30"/>
    </row>
    <row r="150" spans="1:8" ht="15.75" x14ac:dyDescent="0.25">
      <c r="A150" s="120"/>
      <c r="B150" s="132"/>
      <c r="C150" s="130"/>
      <c r="D150" s="133" t="s">
        <v>849</v>
      </c>
      <c r="E150" s="120" t="s">
        <v>850</v>
      </c>
      <c r="F150" s="25"/>
      <c r="G150" s="25"/>
      <c r="H150" s="30"/>
    </row>
    <row r="151" spans="1:8" ht="15.75" x14ac:dyDescent="0.25">
      <c r="A151" s="120"/>
      <c r="B151" s="132"/>
      <c r="C151" s="130" t="s">
        <v>851</v>
      </c>
      <c r="D151" s="38" t="s">
        <v>852</v>
      </c>
      <c r="E151" s="25"/>
      <c r="F151" s="30"/>
      <c r="G151" s="30"/>
      <c r="H151" s="30"/>
    </row>
    <row r="152" spans="1:8" x14ac:dyDescent="0.25">
      <c r="A152" s="120"/>
      <c r="B152" s="132"/>
      <c r="C152" s="130"/>
      <c r="D152" s="133" t="s">
        <v>853</v>
      </c>
      <c r="E152" s="120" t="s">
        <v>852</v>
      </c>
      <c r="F152" s="30"/>
      <c r="G152" s="30"/>
      <c r="H152" s="30"/>
    </row>
    <row r="153" spans="1:8" ht="15.75" x14ac:dyDescent="0.25">
      <c r="A153" s="120"/>
      <c r="B153" s="132"/>
      <c r="C153" s="130" t="s">
        <v>854</v>
      </c>
      <c r="D153" s="38" t="s">
        <v>855</v>
      </c>
      <c r="E153" s="25"/>
      <c r="F153" s="25"/>
      <c r="G153" s="25"/>
      <c r="H153" s="30"/>
    </row>
    <row r="154" spans="1:8" ht="15.75" x14ac:dyDescent="0.25">
      <c r="A154" s="120"/>
      <c r="B154" s="132"/>
      <c r="C154" s="130"/>
      <c r="D154" s="133" t="s">
        <v>856</v>
      </c>
      <c r="E154" s="120" t="s">
        <v>857</v>
      </c>
      <c r="F154" s="25"/>
      <c r="G154" s="25"/>
      <c r="H154" s="30"/>
    </row>
    <row r="155" spans="1:8" ht="15.75" x14ac:dyDescent="0.25">
      <c r="A155" s="120"/>
      <c r="B155" s="132"/>
      <c r="C155" s="130"/>
      <c r="D155" s="133" t="s">
        <v>858</v>
      </c>
      <c r="E155" s="120" t="s">
        <v>859</v>
      </c>
      <c r="F155" s="25"/>
      <c r="G155" s="25"/>
      <c r="H155" s="30"/>
    </row>
    <row r="156" spans="1:8" x14ac:dyDescent="0.25">
      <c r="A156" s="120"/>
      <c r="B156" s="132"/>
      <c r="C156" s="130"/>
      <c r="D156" s="133" t="s">
        <v>860</v>
      </c>
      <c r="E156" s="120" t="s">
        <v>861</v>
      </c>
      <c r="F156" s="30"/>
      <c r="G156" s="30"/>
      <c r="H156" s="30"/>
    </row>
    <row r="157" spans="1:8" ht="15.75" x14ac:dyDescent="0.25">
      <c r="A157" s="120"/>
      <c r="B157" s="132"/>
      <c r="C157" s="130"/>
      <c r="D157" s="133" t="s">
        <v>862</v>
      </c>
      <c r="E157" s="120" t="s">
        <v>863</v>
      </c>
      <c r="F157" s="25"/>
      <c r="G157" s="25"/>
      <c r="H157" s="30"/>
    </row>
    <row r="158" spans="1:8" ht="15.75" x14ac:dyDescent="0.25">
      <c r="A158" s="120"/>
      <c r="B158" s="132"/>
      <c r="C158" s="130" t="s">
        <v>864</v>
      </c>
      <c r="D158" s="38" t="s">
        <v>865</v>
      </c>
      <c r="E158" s="25"/>
      <c r="F158" s="30"/>
      <c r="G158" s="30"/>
      <c r="H158" s="30"/>
    </row>
    <row r="159" spans="1:8" ht="15.75" x14ac:dyDescent="0.25">
      <c r="A159" s="120"/>
      <c r="B159" s="132"/>
      <c r="C159" s="130"/>
      <c r="D159" s="133" t="s">
        <v>866</v>
      </c>
      <c r="E159" s="120" t="s">
        <v>865</v>
      </c>
      <c r="F159" s="25"/>
      <c r="G159" s="25"/>
      <c r="H159" s="30"/>
    </row>
    <row r="160" spans="1:8" ht="15.75" x14ac:dyDescent="0.25">
      <c r="A160" s="120"/>
      <c r="B160" s="132"/>
      <c r="C160" s="130" t="s">
        <v>867</v>
      </c>
      <c r="D160" s="38" t="s">
        <v>868</v>
      </c>
      <c r="E160" s="25"/>
      <c r="F160" s="25"/>
      <c r="G160" s="25"/>
      <c r="H160" s="30"/>
    </row>
    <row r="161" spans="1:8" ht="15.75" x14ac:dyDescent="0.25">
      <c r="A161" s="120"/>
      <c r="B161" s="132"/>
      <c r="C161" s="130"/>
      <c r="D161" s="133" t="s">
        <v>869</v>
      </c>
      <c r="E161" s="120" t="s">
        <v>870</v>
      </c>
      <c r="F161" s="25"/>
      <c r="G161" s="25"/>
      <c r="H161" s="30"/>
    </row>
    <row r="162" spans="1:8" ht="15.75" x14ac:dyDescent="0.25">
      <c r="A162" s="120"/>
      <c r="B162" s="132"/>
      <c r="C162" s="130"/>
      <c r="D162" s="133" t="s">
        <v>871</v>
      </c>
      <c r="E162" s="120" t="s">
        <v>872</v>
      </c>
      <c r="F162" s="25"/>
      <c r="G162" s="25"/>
      <c r="H162" s="30"/>
    </row>
    <row r="163" spans="1:8" ht="15.75" x14ac:dyDescent="0.25">
      <c r="A163" s="120"/>
      <c r="B163" s="129" t="s">
        <v>873</v>
      </c>
      <c r="C163" s="130" t="s">
        <v>874</v>
      </c>
      <c r="D163" s="38"/>
      <c r="E163" s="25"/>
      <c r="F163" s="30"/>
      <c r="G163" s="30"/>
      <c r="H163" s="30"/>
    </row>
    <row r="164" spans="1:8" ht="15.75" x14ac:dyDescent="0.25">
      <c r="A164" s="120"/>
      <c r="B164" s="132"/>
      <c r="C164" s="130" t="s">
        <v>875</v>
      </c>
      <c r="D164" s="38" t="s">
        <v>876</v>
      </c>
      <c r="E164" s="25"/>
      <c r="F164" s="25"/>
      <c r="G164" s="25"/>
      <c r="H164" s="30"/>
    </row>
    <row r="165" spans="1:8" x14ac:dyDescent="0.25">
      <c r="A165" s="120"/>
      <c r="B165" s="132"/>
      <c r="C165" s="130"/>
      <c r="D165" s="133" t="s">
        <v>877</v>
      </c>
      <c r="E165" s="120" t="s">
        <v>878</v>
      </c>
      <c r="F165" s="30"/>
      <c r="G165" s="30"/>
      <c r="H165" s="30"/>
    </row>
    <row r="166" spans="1:8" ht="15.75" x14ac:dyDescent="0.25">
      <c r="A166" s="120"/>
      <c r="B166" s="132"/>
      <c r="C166" s="130"/>
      <c r="D166" s="133" t="s">
        <v>879</v>
      </c>
      <c r="E166" s="120" t="s">
        <v>880</v>
      </c>
      <c r="F166" s="25"/>
      <c r="G166" s="25"/>
      <c r="H166" s="30"/>
    </row>
    <row r="167" spans="1:8" ht="15.75" x14ac:dyDescent="0.25">
      <c r="A167" s="120"/>
      <c r="B167" s="132"/>
      <c r="C167" s="130"/>
      <c r="D167" s="133" t="s">
        <v>881</v>
      </c>
      <c r="E167" s="120" t="s">
        <v>882</v>
      </c>
      <c r="F167" s="25"/>
      <c r="G167" s="25"/>
      <c r="H167" s="30"/>
    </row>
    <row r="168" spans="1:8" ht="15.75" x14ac:dyDescent="0.25">
      <c r="A168" s="120"/>
      <c r="B168" s="132"/>
      <c r="C168" s="130" t="s">
        <v>883</v>
      </c>
      <c r="D168" s="38" t="s">
        <v>884</v>
      </c>
      <c r="E168" s="25"/>
      <c r="F168" s="30"/>
      <c r="G168" s="30"/>
      <c r="H168" s="30"/>
    </row>
    <row r="169" spans="1:8" x14ac:dyDescent="0.25">
      <c r="A169" s="120"/>
      <c r="B169" s="132"/>
      <c r="C169" s="130"/>
      <c r="D169" s="133" t="s">
        <v>885</v>
      </c>
      <c r="E169" s="120" t="s">
        <v>886</v>
      </c>
      <c r="F169" s="30"/>
      <c r="G169" s="30"/>
      <c r="H169" s="30"/>
    </row>
    <row r="170" spans="1:8" ht="15.75" x14ac:dyDescent="0.25">
      <c r="A170" s="120"/>
      <c r="B170" s="132"/>
      <c r="C170" s="130"/>
      <c r="D170" s="133" t="s">
        <v>887</v>
      </c>
      <c r="E170" s="120" t="s">
        <v>888</v>
      </c>
      <c r="F170" s="25"/>
      <c r="G170" s="25"/>
      <c r="H170" s="30"/>
    </row>
    <row r="171" spans="1:8" ht="15.75" x14ac:dyDescent="0.25">
      <c r="A171" s="120"/>
      <c r="B171" s="132"/>
      <c r="C171" s="130"/>
      <c r="D171" s="133" t="s">
        <v>889</v>
      </c>
      <c r="E171" s="120" t="s">
        <v>890</v>
      </c>
      <c r="F171" s="25"/>
      <c r="G171" s="25"/>
      <c r="H171" s="30"/>
    </row>
    <row r="172" spans="1:8" ht="15.75" x14ac:dyDescent="0.25">
      <c r="A172" s="120"/>
      <c r="B172" s="132"/>
      <c r="C172" s="130"/>
      <c r="D172" s="133" t="s">
        <v>891</v>
      </c>
      <c r="E172" s="120" t="s">
        <v>892</v>
      </c>
      <c r="F172" s="25"/>
      <c r="G172" s="25"/>
      <c r="H172" s="30"/>
    </row>
    <row r="173" spans="1:8" x14ac:dyDescent="0.25">
      <c r="A173" s="120"/>
      <c r="B173" s="132"/>
      <c r="C173" s="130"/>
      <c r="D173" s="133" t="s">
        <v>893</v>
      </c>
      <c r="E173" s="120" t="s">
        <v>894</v>
      </c>
      <c r="F173" s="30"/>
      <c r="G173" s="30"/>
      <c r="H173" s="30"/>
    </row>
    <row r="174" spans="1:8" ht="15.75" x14ac:dyDescent="0.25">
      <c r="A174" s="120"/>
      <c r="B174" s="129" t="s">
        <v>895</v>
      </c>
      <c r="C174" s="130" t="s">
        <v>896</v>
      </c>
      <c r="D174" s="38"/>
      <c r="E174" s="25"/>
      <c r="F174" s="25"/>
      <c r="G174" s="25"/>
      <c r="H174" s="30"/>
    </row>
    <row r="175" spans="1:8" ht="15.75" x14ac:dyDescent="0.25">
      <c r="A175" s="120"/>
      <c r="B175" s="132"/>
      <c r="C175" s="130" t="s">
        <v>897</v>
      </c>
      <c r="D175" s="38" t="s">
        <v>898</v>
      </c>
      <c r="E175" s="25"/>
      <c r="F175" s="25"/>
      <c r="G175" s="25"/>
      <c r="H175" s="30"/>
    </row>
    <row r="176" spans="1:8" ht="15.75" x14ac:dyDescent="0.25">
      <c r="A176" s="120"/>
      <c r="B176" s="132"/>
      <c r="C176" s="130"/>
      <c r="D176" s="133" t="s">
        <v>899</v>
      </c>
      <c r="E176" s="120" t="s">
        <v>898</v>
      </c>
      <c r="F176" s="25"/>
      <c r="G176" s="25"/>
      <c r="H176" s="30"/>
    </row>
    <row r="177" spans="1:8" ht="15.75" x14ac:dyDescent="0.25">
      <c r="A177" s="120"/>
      <c r="B177" s="132"/>
      <c r="C177" s="130" t="s">
        <v>900</v>
      </c>
      <c r="D177" s="38" t="s">
        <v>901</v>
      </c>
      <c r="E177" s="25"/>
      <c r="F177" s="25"/>
      <c r="G177" s="25"/>
      <c r="H177" s="30"/>
    </row>
    <row r="178" spans="1:8" ht="15.75" x14ac:dyDescent="0.25">
      <c r="A178" s="120"/>
      <c r="B178" s="132"/>
      <c r="C178" s="130"/>
      <c r="D178" s="133" t="s">
        <v>902</v>
      </c>
      <c r="E178" s="120" t="s">
        <v>903</v>
      </c>
      <c r="F178" s="25"/>
      <c r="G178" s="25"/>
      <c r="H178" s="30"/>
    </row>
    <row r="179" spans="1:8" x14ac:dyDescent="0.25">
      <c r="A179" s="120"/>
      <c r="B179" s="132"/>
      <c r="C179" s="130"/>
      <c r="D179" s="133" t="s">
        <v>904</v>
      </c>
      <c r="E179" s="120" t="s">
        <v>905</v>
      </c>
      <c r="F179" s="30"/>
      <c r="G179" s="30"/>
      <c r="H179" s="30"/>
    </row>
    <row r="180" spans="1:8" x14ac:dyDescent="0.25">
      <c r="A180" s="120"/>
      <c r="B180" s="132"/>
      <c r="C180" s="130"/>
      <c r="D180" s="133" t="s">
        <v>906</v>
      </c>
      <c r="E180" s="120" t="s">
        <v>907</v>
      </c>
      <c r="F180" s="30"/>
      <c r="G180" s="30"/>
      <c r="H180" s="30"/>
    </row>
    <row r="181" spans="1:8" ht="15.75" x14ac:dyDescent="0.25">
      <c r="A181" s="120"/>
      <c r="B181" s="132"/>
      <c r="C181" s="130"/>
      <c r="D181" s="133" t="s">
        <v>908</v>
      </c>
      <c r="E181" s="120" t="s">
        <v>909</v>
      </c>
      <c r="F181" s="25"/>
      <c r="G181" s="25"/>
      <c r="H181" s="30"/>
    </row>
    <row r="182" spans="1:8" x14ac:dyDescent="0.25">
      <c r="A182" s="120"/>
      <c r="B182" s="132"/>
      <c r="C182" s="130"/>
      <c r="D182" s="133" t="s">
        <v>910</v>
      </c>
      <c r="E182" s="120" t="s">
        <v>911</v>
      </c>
      <c r="F182" s="30"/>
      <c r="G182" s="30"/>
      <c r="H182" s="30"/>
    </row>
    <row r="183" spans="1:8" ht="15.75" x14ac:dyDescent="0.25">
      <c r="A183" s="120"/>
      <c r="B183" s="129" t="s">
        <v>912</v>
      </c>
      <c r="C183" s="130" t="s">
        <v>913</v>
      </c>
      <c r="D183" s="38"/>
      <c r="E183" s="25"/>
      <c r="F183" s="25"/>
      <c r="G183" s="25"/>
      <c r="H183" s="30"/>
    </row>
    <row r="184" spans="1:8" ht="15.75" x14ac:dyDescent="0.25">
      <c r="A184" s="120"/>
      <c r="B184" s="132"/>
      <c r="C184" s="130" t="s">
        <v>914</v>
      </c>
      <c r="D184" s="38" t="s">
        <v>915</v>
      </c>
      <c r="E184" s="25"/>
      <c r="F184" s="25"/>
      <c r="G184" s="25"/>
      <c r="H184" s="30"/>
    </row>
    <row r="185" spans="1:8" ht="15.75" x14ac:dyDescent="0.25">
      <c r="A185" s="120"/>
      <c r="B185" s="132"/>
      <c r="C185" s="130"/>
      <c r="D185" s="133" t="s">
        <v>916</v>
      </c>
      <c r="E185" s="120" t="s">
        <v>917</v>
      </c>
      <c r="F185" s="25"/>
      <c r="G185" s="25"/>
      <c r="H185" s="30"/>
    </row>
    <row r="186" spans="1:8" ht="15.75" x14ac:dyDescent="0.25">
      <c r="A186" s="120"/>
      <c r="B186" s="132"/>
      <c r="C186" s="130"/>
      <c r="D186" s="133" t="s">
        <v>918</v>
      </c>
      <c r="E186" s="120" t="s">
        <v>919</v>
      </c>
      <c r="F186" s="25"/>
      <c r="G186" s="25"/>
      <c r="H186" s="30"/>
    </row>
    <row r="187" spans="1:8" ht="15.75" x14ac:dyDescent="0.25">
      <c r="A187" s="120"/>
      <c r="B187" s="132"/>
      <c r="C187" s="130" t="s">
        <v>920</v>
      </c>
      <c r="D187" s="38" t="s">
        <v>921</v>
      </c>
      <c r="E187" s="25"/>
      <c r="F187" s="25"/>
      <c r="G187" s="25"/>
      <c r="H187" s="30"/>
    </row>
    <row r="188" spans="1:8" x14ac:dyDescent="0.25">
      <c r="A188" s="120"/>
      <c r="B188" s="132"/>
      <c r="C188" s="130"/>
      <c r="D188" s="133" t="s">
        <v>922</v>
      </c>
      <c r="E188" s="120" t="s">
        <v>921</v>
      </c>
      <c r="F188" s="30"/>
      <c r="G188" s="30"/>
      <c r="H188" s="30"/>
    </row>
    <row r="189" spans="1:8" ht="15.75" x14ac:dyDescent="0.25">
      <c r="A189" s="120"/>
      <c r="B189" s="129" t="s">
        <v>923</v>
      </c>
      <c r="C189" s="130" t="s">
        <v>924</v>
      </c>
      <c r="D189" s="38"/>
      <c r="E189" s="25"/>
      <c r="F189" s="30"/>
      <c r="G189" s="30"/>
      <c r="H189" s="30"/>
    </row>
    <row r="190" spans="1:8" ht="15.75" x14ac:dyDescent="0.25">
      <c r="A190" s="120"/>
      <c r="B190" s="132"/>
      <c r="C190" s="130" t="s">
        <v>925</v>
      </c>
      <c r="D190" s="38" t="s">
        <v>924</v>
      </c>
      <c r="E190" s="25"/>
      <c r="F190" s="25"/>
      <c r="G190" s="25"/>
      <c r="H190" s="30"/>
    </row>
    <row r="191" spans="1:8" ht="15.75" x14ac:dyDescent="0.25">
      <c r="A191" s="120"/>
      <c r="B191" s="132"/>
      <c r="C191" s="130"/>
      <c r="D191" s="133" t="s">
        <v>926</v>
      </c>
      <c r="E191" s="120" t="s">
        <v>927</v>
      </c>
      <c r="F191" s="25"/>
      <c r="G191" s="25"/>
      <c r="H191" s="30"/>
    </row>
    <row r="192" spans="1:8" x14ac:dyDescent="0.25">
      <c r="A192" s="120"/>
      <c r="B192" s="132"/>
      <c r="C192" s="130"/>
      <c r="D192" s="133" t="s">
        <v>928</v>
      </c>
      <c r="E192" s="120" t="s">
        <v>929</v>
      </c>
      <c r="F192" s="30"/>
      <c r="G192" s="30"/>
      <c r="H192" s="30"/>
    </row>
    <row r="193" spans="1:8" ht="15.75" x14ac:dyDescent="0.25">
      <c r="A193" s="120"/>
      <c r="B193" s="129" t="s">
        <v>930</v>
      </c>
      <c r="C193" s="130" t="s">
        <v>931</v>
      </c>
      <c r="D193" s="38"/>
      <c r="E193" s="25"/>
      <c r="F193" s="25"/>
      <c r="G193" s="25"/>
      <c r="H193" s="30"/>
    </row>
    <row r="194" spans="1:8" ht="15.75" x14ac:dyDescent="0.25">
      <c r="A194" s="120"/>
      <c r="B194" s="132"/>
      <c r="C194" s="130" t="s">
        <v>932</v>
      </c>
      <c r="D194" s="38" t="s">
        <v>933</v>
      </c>
      <c r="E194" s="25"/>
      <c r="F194" s="30"/>
      <c r="G194" s="30"/>
      <c r="H194" s="30"/>
    </row>
    <row r="195" spans="1:8" x14ac:dyDescent="0.25">
      <c r="A195" s="120"/>
      <c r="B195" s="132"/>
      <c r="C195" s="130"/>
      <c r="D195" s="133" t="s">
        <v>934</v>
      </c>
      <c r="E195" s="120" t="s">
        <v>935</v>
      </c>
      <c r="F195" s="30"/>
      <c r="G195" s="30"/>
      <c r="H195" s="30"/>
    </row>
    <row r="196" spans="1:8" ht="15.75" x14ac:dyDescent="0.25">
      <c r="A196" s="120"/>
      <c r="B196" s="132"/>
      <c r="C196" s="130"/>
      <c r="D196" s="133" t="s">
        <v>936</v>
      </c>
      <c r="E196" s="120" t="s">
        <v>937</v>
      </c>
      <c r="F196" s="25"/>
      <c r="G196" s="25"/>
      <c r="H196" s="30"/>
    </row>
    <row r="197" spans="1:8" ht="15.75" x14ac:dyDescent="0.25">
      <c r="A197" s="120"/>
      <c r="B197" s="132"/>
      <c r="C197" s="130"/>
      <c r="D197" s="133" t="s">
        <v>938</v>
      </c>
      <c r="E197" s="120" t="s">
        <v>939</v>
      </c>
      <c r="F197" s="25"/>
      <c r="G197" s="25"/>
      <c r="H197" s="30"/>
    </row>
    <row r="198" spans="1:8" ht="15.75" x14ac:dyDescent="0.25">
      <c r="A198" s="120"/>
      <c r="B198" s="132"/>
      <c r="C198" s="130" t="s">
        <v>940</v>
      </c>
      <c r="D198" s="38" t="s">
        <v>941</v>
      </c>
      <c r="E198" s="25"/>
      <c r="F198" s="30"/>
      <c r="G198" s="30"/>
      <c r="H198" s="30"/>
    </row>
    <row r="199" spans="1:8" x14ac:dyDescent="0.25">
      <c r="A199" s="120"/>
      <c r="B199" s="132"/>
      <c r="C199" s="130"/>
      <c r="D199" s="133" t="s">
        <v>942</v>
      </c>
      <c r="E199" s="120" t="s">
        <v>943</v>
      </c>
      <c r="F199" s="30"/>
      <c r="G199" s="30"/>
      <c r="H199" s="30"/>
    </row>
    <row r="200" spans="1:8" ht="15.75" x14ac:dyDescent="0.25">
      <c r="A200" s="120"/>
      <c r="B200" s="132"/>
      <c r="C200" s="130"/>
      <c r="D200" s="133" t="s">
        <v>944</v>
      </c>
      <c r="E200" s="120" t="s">
        <v>945</v>
      </c>
      <c r="F200" s="25"/>
      <c r="G200" s="25"/>
      <c r="H200" s="30"/>
    </row>
    <row r="201" spans="1:8" ht="15.75" x14ac:dyDescent="0.25">
      <c r="A201" s="120"/>
      <c r="B201" s="132"/>
      <c r="C201" s="130" t="s">
        <v>946</v>
      </c>
      <c r="D201" s="38" t="s">
        <v>947</v>
      </c>
      <c r="E201" s="25"/>
      <c r="F201" s="25"/>
      <c r="G201" s="25"/>
      <c r="H201" s="30"/>
    </row>
    <row r="202" spans="1:8" ht="15.75" x14ac:dyDescent="0.25">
      <c r="A202" s="120"/>
      <c r="B202" s="132"/>
      <c r="C202" s="130"/>
      <c r="D202" s="133" t="s">
        <v>948</v>
      </c>
      <c r="E202" s="120" t="s">
        <v>949</v>
      </c>
      <c r="F202" s="25"/>
      <c r="G202" s="25"/>
      <c r="H202" s="30"/>
    </row>
    <row r="203" spans="1:8" x14ac:dyDescent="0.25">
      <c r="A203" s="120"/>
      <c r="B203" s="132"/>
      <c r="C203" s="130"/>
      <c r="D203" s="133" t="s">
        <v>950</v>
      </c>
      <c r="E203" s="120" t="s">
        <v>951</v>
      </c>
      <c r="F203" s="30"/>
      <c r="G203" s="30"/>
      <c r="H203" s="30"/>
    </row>
    <row r="204" spans="1:8" ht="15.75" x14ac:dyDescent="0.25">
      <c r="A204" s="120"/>
      <c r="B204" s="132"/>
      <c r="C204" s="130" t="s">
        <v>952</v>
      </c>
      <c r="D204" s="38" t="s">
        <v>953</v>
      </c>
      <c r="E204" s="25"/>
      <c r="F204" s="25"/>
      <c r="G204" s="25"/>
      <c r="H204" s="30"/>
    </row>
    <row r="205" spans="1:8" ht="15.75" x14ac:dyDescent="0.25">
      <c r="A205" s="120"/>
      <c r="B205" s="132"/>
      <c r="C205" s="130"/>
      <c r="D205" s="133" t="s">
        <v>954</v>
      </c>
      <c r="E205" s="120" t="s">
        <v>955</v>
      </c>
      <c r="F205" s="25"/>
      <c r="G205" s="25"/>
      <c r="H205" s="30"/>
    </row>
    <row r="206" spans="1:8" x14ac:dyDescent="0.25">
      <c r="A206" s="120"/>
      <c r="B206" s="132"/>
      <c r="C206" s="130"/>
      <c r="D206" s="133" t="s">
        <v>956</v>
      </c>
      <c r="E206" s="120" t="s">
        <v>957</v>
      </c>
      <c r="F206" s="30"/>
      <c r="G206" s="30"/>
      <c r="H206" s="30"/>
    </row>
    <row r="207" spans="1:8" ht="15.75" x14ac:dyDescent="0.25">
      <c r="A207" s="120"/>
      <c r="B207" s="132"/>
      <c r="C207" s="130" t="s">
        <v>958</v>
      </c>
      <c r="D207" s="38" t="s">
        <v>959</v>
      </c>
      <c r="E207" s="25"/>
      <c r="F207" s="25"/>
      <c r="G207" s="25"/>
      <c r="H207" s="30"/>
    </row>
    <row r="208" spans="1:8" ht="15.75" x14ac:dyDescent="0.25">
      <c r="A208" s="120"/>
      <c r="B208" s="132"/>
      <c r="C208" s="130"/>
      <c r="D208" s="133" t="s">
        <v>960</v>
      </c>
      <c r="E208" s="120" t="s">
        <v>961</v>
      </c>
      <c r="F208" s="25"/>
      <c r="G208" s="25"/>
      <c r="H208" s="30"/>
    </row>
    <row r="209" spans="1:8" x14ac:dyDescent="0.25">
      <c r="A209" s="120"/>
      <c r="B209" s="132"/>
      <c r="C209" s="130"/>
      <c r="D209" s="133" t="s">
        <v>962</v>
      </c>
      <c r="E209" s="120" t="s">
        <v>963</v>
      </c>
      <c r="F209" s="30"/>
      <c r="G209" s="30"/>
      <c r="H209" s="30"/>
    </row>
    <row r="210" spans="1:8" ht="15.75" x14ac:dyDescent="0.25">
      <c r="A210" s="120"/>
      <c r="B210" s="132"/>
      <c r="C210" s="130" t="s">
        <v>964</v>
      </c>
      <c r="D210" s="38" t="s">
        <v>965</v>
      </c>
      <c r="E210" s="25"/>
      <c r="F210" s="25"/>
      <c r="G210" s="25"/>
      <c r="H210" s="30"/>
    </row>
    <row r="211" spans="1:8" ht="15.75" x14ac:dyDescent="0.25">
      <c r="A211" s="120"/>
      <c r="B211" s="132"/>
      <c r="C211" s="130"/>
      <c r="D211" s="133" t="s">
        <v>966</v>
      </c>
      <c r="E211" s="120" t="s">
        <v>967</v>
      </c>
      <c r="F211" s="25"/>
      <c r="G211" s="25"/>
      <c r="H211" s="30"/>
    </row>
    <row r="212" spans="1:8" x14ac:dyDescent="0.25">
      <c r="A212" s="120"/>
      <c r="B212" s="132"/>
      <c r="C212" s="130"/>
      <c r="D212" s="133" t="s">
        <v>968</v>
      </c>
      <c r="E212" s="120" t="s">
        <v>969</v>
      </c>
      <c r="F212" s="30"/>
      <c r="G212" s="30"/>
      <c r="H212" s="30"/>
    </row>
    <row r="213" spans="1:8" ht="15.75" x14ac:dyDescent="0.25">
      <c r="A213" s="120"/>
      <c r="B213" s="132"/>
      <c r="C213" s="130"/>
      <c r="D213" s="133" t="s">
        <v>970</v>
      </c>
      <c r="E213" s="120" t="s">
        <v>971</v>
      </c>
      <c r="F213" s="25"/>
      <c r="G213" s="25"/>
      <c r="H213" s="30"/>
    </row>
    <row r="214" spans="1:8" ht="15.75" x14ac:dyDescent="0.25">
      <c r="A214" s="120"/>
      <c r="B214" s="129" t="s">
        <v>972</v>
      </c>
      <c r="C214" s="130" t="s">
        <v>973</v>
      </c>
      <c r="D214" s="38"/>
      <c r="E214" s="25"/>
      <c r="F214" s="25"/>
      <c r="G214" s="25"/>
      <c r="H214" s="30"/>
    </row>
    <row r="215" spans="1:8" ht="15.75" x14ac:dyDescent="0.25">
      <c r="A215" s="120"/>
      <c r="B215" s="132"/>
      <c r="C215" s="130" t="s">
        <v>974</v>
      </c>
      <c r="D215" s="38" t="s">
        <v>975</v>
      </c>
      <c r="E215" s="25"/>
      <c r="F215" s="30"/>
      <c r="G215" s="30"/>
      <c r="H215" s="30"/>
    </row>
    <row r="216" spans="1:8" ht="15.75" x14ac:dyDescent="0.25">
      <c r="A216" s="120"/>
      <c r="B216" s="132"/>
      <c r="C216" s="130"/>
      <c r="D216" s="133" t="s">
        <v>976</v>
      </c>
      <c r="E216" s="120" t="s">
        <v>977</v>
      </c>
      <c r="F216" s="25"/>
      <c r="G216" s="25"/>
      <c r="H216" s="30"/>
    </row>
    <row r="217" spans="1:8" ht="15.75" x14ac:dyDescent="0.25">
      <c r="A217" s="120"/>
      <c r="B217" s="132"/>
      <c r="C217" s="130"/>
      <c r="D217" s="133" t="s">
        <v>978</v>
      </c>
      <c r="E217" s="120" t="s">
        <v>979</v>
      </c>
      <c r="F217" s="25"/>
      <c r="G217" s="25"/>
      <c r="H217" s="30"/>
    </row>
    <row r="218" spans="1:8" ht="15.75" x14ac:dyDescent="0.25">
      <c r="A218" s="120"/>
      <c r="B218" s="132"/>
      <c r="C218" s="130"/>
      <c r="D218" s="133" t="s">
        <v>980</v>
      </c>
      <c r="E218" s="120" t="s">
        <v>981</v>
      </c>
      <c r="F218" s="25"/>
      <c r="G218" s="25"/>
      <c r="H218" s="30"/>
    </row>
    <row r="219" spans="1:8" x14ac:dyDescent="0.25">
      <c r="A219" s="120"/>
      <c r="B219" s="132"/>
      <c r="C219" s="130"/>
      <c r="D219" s="133" t="s">
        <v>982</v>
      </c>
      <c r="E219" s="120" t="s">
        <v>983</v>
      </c>
      <c r="F219" s="30"/>
      <c r="G219" s="30"/>
      <c r="H219" s="30"/>
    </row>
    <row r="220" spans="1:8" x14ac:dyDescent="0.25">
      <c r="A220" s="120"/>
      <c r="B220" s="132"/>
      <c r="C220" s="130"/>
      <c r="D220" s="133" t="s">
        <v>984</v>
      </c>
      <c r="E220" s="120" t="s">
        <v>985</v>
      </c>
      <c r="F220" s="30"/>
      <c r="G220" s="30"/>
      <c r="H220" s="30"/>
    </row>
    <row r="221" spans="1:8" ht="15.75" x14ac:dyDescent="0.25">
      <c r="A221" s="120"/>
      <c r="B221" s="132"/>
      <c r="C221" s="130"/>
      <c r="D221" s="133" t="s">
        <v>986</v>
      </c>
      <c r="E221" s="120" t="s">
        <v>987</v>
      </c>
      <c r="F221" s="25"/>
      <c r="G221" s="25"/>
      <c r="H221" s="30"/>
    </row>
    <row r="222" spans="1:8" ht="15.75" x14ac:dyDescent="0.25">
      <c r="A222" s="120"/>
      <c r="B222" s="132"/>
      <c r="C222" s="130"/>
      <c r="D222" s="133" t="s">
        <v>988</v>
      </c>
      <c r="E222" s="120" t="s">
        <v>989</v>
      </c>
      <c r="F222" s="25"/>
      <c r="G222" s="25"/>
      <c r="H222" s="30"/>
    </row>
    <row r="223" spans="1:8" ht="15.75" x14ac:dyDescent="0.25">
      <c r="A223" s="120"/>
      <c r="B223" s="132"/>
      <c r="C223" s="130" t="s">
        <v>990</v>
      </c>
      <c r="D223" s="38" t="s">
        <v>991</v>
      </c>
      <c r="E223" s="25"/>
      <c r="F223" s="25"/>
      <c r="G223" s="25"/>
      <c r="H223" s="30"/>
    </row>
    <row r="224" spans="1:8" ht="15.75" x14ac:dyDescent="0.25">
      <c r="A224" s="120"/>
      <c r="B224" s="132"/>
      <c r="C224" s="130"/>
      <c r="D224" s="133" t="s">
        <v>992</v>
      </c>
      <c r="E224" s="120" t="s">
        <v>991</v>
      </c>
      <c r="F224" s="25"/>
      <c r="G224" s="25"/>
      <c r="H224" s="30"/>
    </row>
    <row r="225" spans="1:8" ht="15.75" x14ac:dyDescent="0.25">
      <c r="A225" s="120"/>
      <c r="B225" s="129" t="s">
        <v>993</v>
      </c>
      <c r="C225" s="130" t="s">
        <v>994</v>
      </c>
      <c r="D225" s="38"/>
      <c r="E225" s="25"/>
      <c r="F225" s="25"/>
      <c r="G225" s="25"/>
      <c r="H225" s="30"/>
    </row>
    <row r="226" spans="1:8" ht="15.75" x14ac:dyDescent="0.25">
      <c r="A226" s="120"/>
      <c r="B226" s="132"/>
      <c r="C226" s="130" t="s">
        <v>995</v>
      </c>
      <c r="D226" s="38" t="s">
        <v>996</v>
      </c>
      <c r="E226" s="25"/>
      <c r="F226" s="25"/>
      <c r="G226" s="25"/>
      <c r="H226" s="30"/>
    </row>
    <row r="227" spans="1:8" ht="15.75" x14ac:dyDescent="0.25">
      <c r="A227" s="120"/>
      <c r="B227" s="132"/>
      <c r="C227" s="130"/>
      <c r="D227" s="133" t="s">
        <v>997</v>
      </c>
      <c r="E227" s="120" t="s">
        <v>996</v>
      </c>
      <c r="F227" s="25"/>
      <c r="G227" s="25"/>
      <c r="H227" s="30"/>
    </row>
    <row r="228" spans="1:8" ht="15.75" x14ac:dyDescent="0.25">
      <c r="A228" s="120"/>
      <c r="B228" s="132"/>
      <c r="C228" s="130" t="s">
        <v>998</v>
      </c>
      <c r="D228" s="38" t="s">
        <v>999</v>
      </c>
      <c r="E228" s="25"/>
      <c r="F228" s="30"/>
      <c r="G228" s="30"/>
      <c r="H228" s="30"/>
    </row>
    <row r="229" spans="1:8" ht="15.75" x14ac:dyDescent="0.25">
      <c r="A229" s="120"/>
      <c r="B229" s="132"/>
      <c r="C229" s="130"/>
      <c r="D229" s="133" t="s">
        <v>1000</v>
      </c>
      <c r="E229" s="120" t="s">
        <v>1001</v>
      </c>
      <c r="F229" s="25"/>
      <c r="G229" s="25"/>
      <c r="H229" s="30"/>
    </row>
    <row r="230" spans="1:8" x14ac:dyDescent="0.25">
      <c r="A230" s="120"/>
      <c r="B230" s="132"/>
      <c r="C230" s="130"/>
      <c r="D230" s="133" t="s">
        <v>1002</v>
      </c>
      <c r="E230" s="120" t="s">
        <v>1003</v>
      </c>
      <c r="F230" s="30"/>
      <c r="G230" s="30"/>
      <c r="H230" s="30"/>
    </row>
    <row r="231" spans="1:8" ht="15.75" x14ac:dyDescent="0.25">
      <c r="A231" s="120"/>
      <c r="B231" s="132"/>
      <c r="C231" s="130" t="s">
        <v>1004</v>
      </c>
      <c r="D231" s="38" t="s">
        <v>1005</v>
      </c>
      <c r="E231" s="25"/>
      <c r="F231" s="30"/>
      <c r="G231" s="30"/>
      <c r="H231" s="30"/>
    </row>
    <row r="232" spans="1:8" ht="15.75" x14ac:dyDescent="0.25">
      <c r="A232" s="120"/>
      <c r="B232" s="132"/>
      <c r="C232" s="130"/>
      <c r="D232" s="133" t="s">
        <v>1006</v>
      </c>
      <c r="E232" s="120" t="s">
        <v>1007</v>
      </c>
      <c r="F232" s="25"/>
      <c r="G232" s="25"/>
      <c r="H232" s="30"/>
    </row>
    <row r="233" spans="1:8" x14ac:dyDescent="0.25">
      <c r="A233" s="120"/>
      <c r="B233" s="132"/>
      <c r="C233" s="130"/>
      <c r="D233" s="133" t="s">
        <v>1008</v>
      </c>
      <c r="E233" s="120" t="s">
        <v>1009</v>
      </c>
      <c r="F233" s="30"/>
      <c r="G233" s="30"/>
      <c r="H233" s="30"/>
    </row>
    <row r="234" spans="1:8" ht="15.75" x14ac:dyDescent="0.25">
      <c r="A234" s="120"/>
      <c r="B234" s="132"/>
      <c r="C234" s="130"/>
      <c r="D234" s="133" t="s">
        <v>1010</v>
      </c>
      <c r="E234" s="120" t="s">
        <v>1011</v>
      </c>
      <c r="F234" s="25"/>
      <c r="G234" s="25"/>
      <c r="H234" s="30"/>
    </row>
    <row r="235" spans="1:8" ht="15.75" x14ac:dyDescent="0.25">
      <c r="A235" s="120"/>
      <c r="B235" s="132"/>
      <c r="C235" s="130"/>
      <c r="D235" s="133" t="s">
        <v>1012</v>
      </c>
      <c r="E235" s="120" t="s">
        <v>1013</v>
      </c>
      <c r="F235" s="25"/>
      <c r="G235" s="25"/>
      <c r="H235" s="30"/>
    </row>
    <row r="236" spans="1:8" ht="15.75" x14ac:dyDescent="0.25">
      <c r="A236" s="120"/>
      <c r="B236" s="132"/>
      <c r="C236" s="130" t="s">
        <v>1014</v>
      </c>
      <c r="D236" s="38" t="s">
        <v>1015</v>
      </c>
      <c r="E236" s="25"/>
      <c r="F236" s="30"/>
      <c r="G236" s="30"/>
      <c r="H236" s="30"/>
    </row>
    <row r="237" spans="1:8" ht="15.75" x14ac:dyDescent="0.25">
      <c r="A237" s="120"/>
      <c r="B237" s="132"/>
      <c r="C237" s="130"/>
      <c r="D237" s="133" t="s">
        <v>1016</v>
      </c>
      <c r="E237" s="120" t="s">
        <v>1015</v>
      </c>
      <c r="F237" s="25"/>
      <c r="G237" s="25"/>
      <c r="H237" s="30"/>
    </row>
    <row r="238" spans="1:8" ht="15.75" x14ac:dyDescent="0.25">
      <c r="A238" s="120"/>
      <c r="B238" s="129" t="s">
        <v>1017</v>
      </c>
      <c r="C238" s="130" t="s">
        <v>1018</v>
      </c>
      <c r="D238" s="38"/>
      <c r="E238" s="25"/>
      <c r="F238" s="25"/>
      <c r="G238" s="25"/>
      <c r="H238" s="30"/>
    </row>
    <row r="239" spans="1:8" ht="15.75" x14ac:dyDescent="0.25">
      <c r="A239" s="120"/>
      <c r="B239" s="132"/>
      <c r="C239" s="130" t="s">
        <v>1019</v>
      </c>
      <c r="D239" s="38" t="s">
        <v>1020</v>
      </c>
      <c r="E239" s="25"/>
      <c r="F239" s="25"/>
      <c r="G239" s="25"/>
      <c r="H239" s="30"/>
    </row>
    <row r="240" spans="1:8" ht="15.75" x14ac:dyDescent="0.25">
      <c r="A240" s="120"/>
      <c r="B240" s="132"/>
      <c r="C240" s="130"/>
      <c r="D240" s="133" t="s">
        <v>1021</v>
      </c>
      <c r="E240" s="120" t="s">
        <v>1022</v>
      </c>
      <c r="F240" s="25"/>
      <c r="G240" s="25"/>
      <c r="H240" s="30"/>
    </row>
    <row r="241" spans="1:8" ht="15.75" x14ac:dyDescent="0.25">
      <c r="A241" s="120"/>
      <c r="B241" s="132"/>
      <c r="C241" s="130" t="s">
        <v>1023</v>
      </c>
      <c r="D241" s="38" t="s">
        <v>1024</v>
      </c>
      <c r="E241" s="25"/>
      <c r="F241" s="30"/>
      <c r="G241" s="30"/>
      <c r="H241" s="30"/>
    </row>
    <row r="242" spans="1:8" ht="15.75" x14ac:dyDescent="0.25">
      <c r="A242" s="120"/>
      <c r="B242" s="132"/>
      <c r="C242" s="130"/>
      <c r="D242" s="133" t="s">
        <v>1025</v>
      </c>
      <c r="E242" s="120" t="s">
        <v>1026</v>
      </c>
      <c r="F242" s="25"/>
      <c r="G242" s="25"/>
      <c r="H242" s="30"/>
    </row>
    <row r="243" spans="1:8" x14ac:dyDescent="0.25">
      <c r="A243" s="120"/>
      <c r="B243" s="132"/>
      <c r="C243" s="130"/>
      <c r="D243" s="133" t="s">
        <v>1027</v>
      </c>
      <c r="E243" s="120" t="s">
        <v>1028</v>
      </c>
      <c r="F243" s="30"/>
      <c r="G243" s="30"/>
      <c r="H243" s="30"/>
    </row>
    <row r="244" spans="1:8" ht="15.75" x14ac:dyDescent="0.25">
      <c r="A244" s="120"/>
      <c r="B244" s="132"/>
      <c r="C244" s="130" t="s">
        <v>1029</v>
      </c>
      <c r="D244" s="38" t="s">
        <v>1030</v>
      </c>
      <c r="E244" s="25"/>
      <c r="F244" s="30"/>
      <c r="G244" s="30"/>
      <c r="H244" s="30"/>
    </row>
    <row r="245" spans="1:8" ht="15.75" x14ac:dyDescent="0.25">
      <c r="A245" s="120"/>
      <c r="B245" s="132"/>
      <c r="C245" s="130"/>
      <c r="D245" s="133" t="s">
        <v>1031</v>
      </c>
      <c r="E245" s="120" t="s">
        <v>1032</v>
      </c>
      <c r="F245" s="25"/>
      <c r="G245" s="25"/>
      <c r="H245" s="30"/>
    </row>
    <row r="246" spans="1:8" x14ac:dyDescent="0.25">
      <c r="A246" s="120"/>
      <c r="B246" s="132"/>
      <c r="C246" s="130"/>
      <c r="D246" s="133" t="s">
        <v>1033</v>
      </c>
      <c r="E246" s="120" t="s">
        <v>1034</v>
      </c>
      <c r="F246" s="30"/>
      <c r="G246" s="30"/>
      <c r="H246" s="30"/>
    </row>
    <row r="247" spans="1:8" ht="15.75" x14ac:dyDescent="0.25">
      <c r="A247" s="120"/>
      <c r="B247" s="132"/>
      <c r="C247" s="130"/>
      <c r="D247" s="133" t="s">
        <v>1035</v>
      </c>
      <c r="E247" s="120" t="s">
        <v>1036</v>
      </c>
      <c r="F247" s="25"/>
      <c r="G247" s="25"/>
      <c r="H247" s="30"/>
    </row>
    <row r="248" spans="1:8" ht="15.75" x14ac:dyDescent="0.25">
      <c r="A248" s="120"/>
      <c r="B248" s="132"/>
      <c r="C248" s="130"/>
      <c r="D248" s="133" t="s">
        <v>1037</v>
      </c>
      <c r="E248" s="120" t="s">
        <v>1038</v>
      </c>
      <c r="F248" s="25"/>
      <c r="G248" s="25"/>
      <c r="H248" s="30"/>
    </row>
    <row r="249" spans="1:8" ht="15.75" x14ac:dyDescent="0.25">
      <c r="A249" s="120"/>
      <c r="B249" s="132"/>
      <c r="C249" s="130" t="s">
        <v>1039</v>
      </c>
      <c r="D249" s="38" t="s">
        <v>1040</v>
      </c>
      <c r="E249" s="25"/>
      <c r="F249" s="30"/>
      <c r="G249" s="30"/>
      <c r="H249" s="30"/>
    </row>
    <row r="250" spans="1:8" ht="15.75" x14ac:dyDescent="0.25">
      <c r="A250" s="120"/>
      <c r="B250" s="132"/>
      <c r="C250" s="130"/>
      <c r="D250" s="133" t="s">
        <v>1041</v>
      </c>
      <c r="E250" s="120" t="s">
        <v>1042</v>
      </c>
      <c r="F250" s="25"/>
      <c r="G250" s="25"/>
      <c r="H250" s="30"/>
    </row>
    <row r="251" spans="1:8" ht="15.75" x14ac:dyDescent="0.25">
      <c r="A251" s="120"/>
      <c r="B251" s="132"/>
      <c r="C251" s="130"/>
      <c r="D251" s="133" t="s">
        <v>1043</v>
      </c>
      <c r="E251" s="120" t="s">
        <v>1044</v>
      </c>
      <c r="F251" s="25"/>
      <c r="G251" s="25"/>
      <c r="H251" s="30"/>
    </row>
    <row r="252" spans="1:8" ht="15.75" x14ac:dyDescent="0.25">
      <c r="A252" s="120"/>
      <c r="B252" s="132"/>
      <c r="C252" s="130"/>
      <c r="D252" s="133" t="s">
        <v>1045</v>
      </c>
      <c r="E252" s="120" t="s">
        <v>1046</v>
      </c>
      <c r="F252" s="25"/>
      <c r="G252" s="25"/>
      <c r="H252" s="30"/>
    </row>
    <row r="253" spans="1:8" ht="15.75" x14ac:dyDescent="0.25">
      <c r="A253" s="120"/>
      <c r="B253" s="129" t="s">
        <v>1047</v>
      </c>
      <c r="C253" s="130" t="s">
        <v>1048</v>
      </c>
      <c r="D253" s="38"/>
      <c r="E253" s="25"/>
      <c r="F253" s="25"/>
      <c r="G253" s="25"/>
      <c r="H253" s="30"/>
    </row>
    <row r="254" spans="1:8" ht="15.75" x14ac:dyDescent="0.25">
      <c r="A254" s="120"/>
      <c r="B254" s="132"/>
      <c r="C254" s="130" t="s">
        <v>1049</v>
      </c>
      <c r="D254" s="38" t="s">
        <v>1050</v>
      </c>
      <c r="E254" s="25"/>
      <c r="F254" s="30"/>
      <c r="G254" s="30"/>
      <c r="H254" s="30"/>
    </row>
    <row r="255" spans="1:8" ht="15.75" x14ac:dyDescent="0.25">
      <c r="A255" s="120"/>
      <c r="B255" s="132"/>
      <c r="C255" s="130"/>
      <c r="D255" s="133" t="s">
        <v>1051</v>
      </c>
      <c r="E255" s="120" t="s">
        <v>1050</v>
      </c>
      <c r="F255" s="25"/>
      <c r="G255" s="25"/>
      <c r="H255" s="30"/>
    </row>
    <row r="256" spans="1:8" ht="15.75" x14ac:dyDescent="0.25">
      <c r="A256" s="120"/>
      <c r="B256" s="132"/>
      <c r="C256" s="130" t="s">
        <v>1052</v>
      </c>
      <c r="D256" s="38" t="s">
        <v>1053</v>
      </c>
      <c r="E256" s="25"/>
      <c r="F256" s="25"/>
      <c r="G256" s="25"/>
      <c r="H256" s="30"/>
    </row>
    <row r="257" spans="1:8" ht="15.75" x14ac:dyDescent="0.25">
      <c r="A257" s="120"/>
      <c r="B257" s="132"/>
      <c r="C257" s="130"/>
      <c r="D257" s="133" t="s">
        <v>1054</v>
      </c>
      <c r="E257" s="120" t="s">
        <v>1055</v>
      </c>
      <c r="F257" s="25"/>
      <c r="G257" s="25"/>
      <c r="H257" s="30"/>
    </row>
    <row r="258" spans="1:8" x14ac:dyDescent="0.25">
      <c r="A258" s="120"/>
      <c r="B258" s="132"/>
      <c r="C258" s="130"/>
      <c r="D258" s="133" t="s">
        <v>1056</v>
      </c>
      <c r="E258" s="120" t="s">
        <v>1057</v>
      </c>
      <c r="F258" s="30"/>
      <c r="G258" s="30"/>
      <c r="H258" s="30"/>
    </row>
    <row r="259" spans="1:8" x14ac:dyDescent="0.25">
      <c r="A259" s="120"/>
      <c r="B259" s="132"/>
      <c r="C259" s="130"/>
      <c r="D259" s="133" t="s">
        <v>1058</v>
      </c>
      <c r="E259" s="120" t="s">
        <v>1059</v>
      </c>
      <c r="F259" s="30"/>
      <c r="G259" s="30"/>
      <c r="H259" s="30"/>
    </row>
    <row r="260" spans="1:8" ht="15.75" x14ac:dyDescent="0.25">
      <c r="A260" s="120"/>
      <c r="B260" s="132"/>
      <c r="C260" s="130"/>
      <c r="D260" s="133" t="s">
        <v>1060</v>
      </c>
      <c r="E260" s="120" t="s">
        <v>1061</v>
      </c>
      <c r="F260" s="25"/>
      <c r="G260" s="25"/>
      <c r="H260" s="30"/>
    </row>
    <row r="261" spans="1:8" x14ac:dyDescent="0.25">
      <c r="A261" s="120"/>
      <c r="B261" s="132"/>
      <c r="C261" s="130"/>
      <c r="D261" s="133" t="s">
        <v>1062</v>
      </c>
      <c r="E261" s="120" t="s">
        <v>1063</v>
      </c>
      <c r="F261" s="30"/>
      <c r="G261" s="30"/>
      <c r="H261" s="30"/>
    </row>
    <row r="262" spans="1:8" ht="15.75" x14ac:dyDescent="0.25">
      <c r="A262" s="120"/>
      <c r="B262" s="132"/>
      <c r="C262" s="130" t="s">
        <v>1064</v>
      </c>
      <c r="D262" s="38" t="s">
        <v>1065</v>
      </c>
      <c r="E262" s="25"/>
      <c r="F262" s="25"/>
      <c r="G262" s="25"/>
      <c r="H262" s="30"/>
    </row>
    <row r="263" spans="1:8" ht="15.75" x14ac:dyDescent="0.25">
      <c r="A263" s="120"/>
      <c r="B263" s="132"/>
      <c r="C263" s="130"/>
      <c r="D263" s="133" t="s">
        <v>1066</v>
      </c>
      <c r="E263" s="120" t="s">
        <v>1067</v>
      </c>
      <c r="F263" s="25"/>
      <c r="G263" s="25"/>
      <c r="H263" s="30"/>
    </row>
    <row r="264" spans="1:8" ht="15.75" x14ac:dyDescent="0.25">
      <c r="A264" s="120"/>
      <c r="B264" s="132"/>
      <c r="C264" s="130"/>
      <c r="D264" s="133" t="s">
        <v>1068</v>
      </c>
      <c r="E264" s="120" t="s">
        <v>1069</v>
      </c>
      <c r="F264" s="25"/>
      <c r="G264" s="25"/>
      <c r="H264" s="30"/>
    </row>
    <row r="265" spans="1:8" ht="15.75" x14ac:dyDescent="0.25">
      <c r="A265" s="120"/>
      <c r="B265" s="132"/>
      <c r="C265" s="130" t="s">
        <v>1070</v>
      </c>
      <c r="D265" s="38" t="s">
        <v>1071</v>
      </c>
      <c r="E265" s="25"/>
      <c r="F265" s="25"/>
      <c r="G265" s="25"/>
      <c r="H265" s="30"/>
    </row>
    <row r="266" spans="1:8" ht="15.75" x14ac:dyDescent="0.25">
      <c r="A266" s="120"/>
      <c r="B266" s="132"/>
      <c r="C266" s="130"/>
      <c r="D266" s="38" t="s">
        <v>1072</v>
      </c>
      <c r="E266" s="25"/>
      <c r="F266" s="25"/>
      <c r="G266" s="25"/>
      <c r="H266" s="30"/>
    </row>
    <row r="267" spans="1:8" x14ac:dyDescent="0.25">
      <c r="A267" s="120"/>
      <c r="B267" s="132"/>
      <c r="C267" s="130"/>
      <c r="D267" s="133" t="s">
        <v>1073</v>
      </c>
      <c r="E267" s="120" t="s">
        <v>1071</v>
      </c>
      <c r="F267" s="30"/>
      <c r="G267" s="30"/>
      <c r="H267" s="30"/>
    </row>
    <row r="268" spans="1:8" ht="15.75" x14ac:dyDescent="0.25">
      <c r="A268" s="120"/>
      <c r="B268" s="132"/>
      <c r="C268" s="130" t="s">
        <v>1074</v>
      </c>
      <c r="D268" s="38" t="s">
        <v>1075</v>
      </c>
      <c r="E268" s="25"/>
      <c r="F268" s="25"/>
      <c r="G268" s="25"/>
      <c r="H268" s="30"/>
    </row>
    <row r="269" spans="1:8" ht="15.75" x14ac:dyDescent="0.25">
      <c r="A269" s="120"/>
      <c r="B269" s="132"/>
      <c r="C269" s="130"/>
      <c r="D269" s="133" t="s">
        <v>1076</v>
      </c>
      <c r="E269" s="120" t="s">
        <v>1077</v>
      </c>
      <c r="F269" s="25"/>
      <c r="G269" s="25"/>
      <c r="H269" s="30"/>
    </row>
    <row r="270" spans="1:8" x14ac:dyDescent="0.25">
      <c r="A270" s="120"/>
      <c r="B270" s="132"/>
      <c r="C270" s="130"/>
      <c r="D270" s="133" t="s">
        <v>1078</v>
      </c>
      <c r="E270" s="120" t="s">
        <v>1079</v>
      </c>
      <c r="F270" s="30"/>
      <c r="G270" s="30"/>
      <c r="H270" s="30"/>
    </row>
    <row r="271" spans="1:8" ht="15.75" x14ac:dyDescent="0.25">
      <c r="A271" s="120"/>
      <c r="B271" s="132"/>
      <c r="C271" s="130"/>
      <c r="D271" s="133" t="s">
        <v>1080</v>
      </c>
      <c r="E271" s="120" t="s">
        <v>1081</v>
      </c>
      <c r="F271" s="25"/>
      <c r="G271" s="25"/>
      <c r="H271" s="30"/>
    </row>
    <row r="272" spans="1:8" x14ac:dyDescent="0.25">
      <c r="A272" s="120"/>
      <c r="B272" s="132"/>
      <c r="C272" s="130"/>
      <c r="D272" s="133" t="s">
        <v>1082</v>
      </c>
      <c r="E272" s="120" t="s">
        <v>1083</v>
      </c>
      <c r="F272" s="30"/>
      <c r="G272" s="30"/>
      <c r="H272" s="30"/>
    </row>
    <row r="273" spans="1:8" ht="15.75" x14ac:dyDescent="0.25">
      <c r="A273" s="120"/>
      <c r="B273" s="129" t="s">
        <v>1084</v>
      </c>
      <c r="C273" s="130" t="s">
        <v>1085</v>
      </c>
      <c r="D273" s="38"/>
      <c r="E273" s="25"/>
      <c r="F273" s="25"/>
      <c r="G273" s="25"/>
      <c r="H273" s="30"/>
    </row>
    <row r="274" spans="1:8" ht="15.75" x14ac:dyDescent="0.25">
      <c r="A274" s="120"/>
      <c r="B274" s="132"/>
      <c r="C274" s="130" t="s">
        <v>1086</v>
      </c>
      <c r="D274" s="38" t="s">
        <v>1087</v>
      </c>
      <c r="E274" s="25"/>
      <c r="F274" s="25"/>
      <c r="G274" s="25"/>
      <c r="H274" s="30"/>
    </row>
    <row r="275" spans="1:8" ht="15.75" x14ac:dyDescent="0.25">
      <c r="A275" s="120"/>
      <c r="B275" s="132"/>
      <c r="C275" s="34"/>
      <c r="D275" s="133" t="s">
        <v>1088</v>
      </c>
      <c r="E275" s="120" t="s">
        <v>1089</v>
      </c>
      <c r="F275" s="25"/>
      <c r="G275" s="25"/>
      <c r="H275" s="30"/>
    </row>
    <row r="276" spans="1:8" ht="15.75" x14ac:dyDescent="0.25">
      <c r="A276" s="120"/>
      <c r="B276" s="132"/>
      <c r="C276" s="130"/>
      <c r="D276" s="133" t="s">
        <v>1090</v>
      </c>
      <c r="E276" s="120" t="s">
        <v>1091</v>
      </c>
      <c r="F276" s="25"/>
      <c r="G276" s="25"/>
      <c r="H276" s="30"/>
    </row>
    <row r="277" spans="1:8" x14ac:dyDescent="0.25">
      <c r="A277" s="120"/>
      <c r="B277" s="132"/>
      <c r="C277" s="130"/>
      <c r="D277" s="133" t="s">
        <v>1092</v>
      </c>
      <c r="E277" s="120" t="s">
        <v>1093</v>
      </c>
      <c r="F277" s="30"/>
      <c r="G277" s="30"/>
      <c r="H277" s="30"/>
    </row>
    <row r="278" spans="1:8" x14ac:dyDescent="0.25">
      <c r="A278" s="120"/>
      <c r="B278" s="132"/>
      <c r="C278" s="130"/>
      <c r="D278" s="133" t="s">
        <v>1094</v>
      </c>
      <c r="E278" s="120" t="s">
        <v>1095</v>
      </c>
      <c r="F278" s="30"/>
      <c r="G278" s="30"/>
      <c r="H278" s="30"/>
    </row>
    <row r="279" spans="1:8" ht="15.75" x14ac:dyDescent="0.25">
      <c r="A279" s="120"/>
      <c r="B279" s="132"/>
      <c r="C279" s="130" t="s">
        <v>1096</v>
      </c>
      <c r="D279" s="38" t="s">
        <v>1097</v>
      </c>
      <c r="E279" s="25"/>
      <c r="F279" s="25"/>
      <c r="G279" s="25"/>
      <c r="H279" s="30"/>
    </row>
    <row r="280" spans="1:8" ht="15.75" x14ac:dyDescent="0.25">
      <c r="A280" s="120"/>
      <c r="B280" s="132"/>
      <c r="C280" s="130"/>
      <c r="D280" s="133" t="s">
        <v>1098</v>
      </c>
      <c r="E280" s="120" t="s">
        <v>1099</v>
      </c>
      <c r="F280" s="25"/>
      <c r="G280" s="25"/>
      <c r="H280" s="30"/>
    </row>
    <row r="281" spans="1:8" ht="15.75" x14ac:dyDescent="0.25">
      <c r="A281" s="120"/>
      <c r="B281" s="132"/>
      <c r="C281" s="130"/>
      <c r="D281" s="133" t="s">
        <v>1100</v>
      </c>
      <c r="E281" s="120" t="s">
        <v>1101</v>
      </c>
      <c r="F281" s="25"/>
      <c r="G281" s="25"/>
      <c r="H281" s="30"/>
    </row>
    <row r="282" spans="1:8" ht="15.75" x14ac:dyDescent="0.25">
      <c r="A282" s="120"/>
      <c r="B282" s="132"/>
      <c r="C282" s="130"/>
      <c r="D282" s="133" t="s">
        <v>1102</v>
      </c>
      <c r="E282" s="120" t="s">
        <v>1103</v>
      </c>
      <c r="F282" s="25"/>
      <c r="G282" s="25"/>
      <c r="H282" s="30"/>
    </row>
    <row r="283" spans="1:8" x14ac:dyDescent="0.25">
      <c r="A283" s="120"/>
      <c r="B283" s="132"/>
      <c r="C283" s="130"/>
      <c r="D283" s="133" t="s">
        <v>1104</v>
      </c>
      <c r="E283" s="120" t="s">
        <v>1105</v>
      </c>
      <c r="F283" s="30"/>
      <c r="G283" s="30"/>
      <c r="H283" s="30"/>
    </row>
    <row r="284" spans="1:8" ht="15.75" x14ac:dyDescent="0.25">
      <c r="A284" s="120"/>
      <c r="B284" s="132"/>
      <c r="C284" s="130"/>
      <c r="D284" s="133" t="s">
        <v>1106</v>
      </c>
      <c r="E284" s="120" t="s">
        <v>1107</v>
      </c>
      <c r="F284" s="25"/>
      <c r="G284" s="25"/>
      <c r="H284" s="30"/>
    </row>
    <row r="285" spans="1:8" ht="15.75" x14ac:dyDescent="0.25">
      <c r="A285" s="120"/>
      <c r="B285" s="129" t="s">
        <v>1108</v>
      </c>
      <c r="C285" s="130" t="s">
        <v>1109</v>
      </c>
      <c r="D285" s="38"/>
      <c r="E285" s="25"/>
      <c r="F285" s="25"/>
      <c r="G285" s="25"/>
      <c r="H285" s="30"/>
    </row>
    <row r="286" spans="1:8" ht="15.75" x14ac:dyDescent="0.25">
      <c r="A286" s="120"/>
      <c r="B286" s="132"/>
      <c r="C286" s="130" t="s">
        <v>1110</v>
      </c>
      <c r="D286" s="38" t="s">
        <v>1111</v>
      </c>
      <c r="E286" s="25"/>
      <c r="F286" s="25"/>
      <c r="G286" s="25"/>
      <c r="H286" s="30"/>
    </row>
    <row r="287" spans="1:8" ht="15.75" x14ac:dyDescent="0.25">
      <c r="A287" s="120"/>
      <c r="B287" s="132"/>
      <c r="C287" s="130"/>
      <c r="D287" s="133" t="s">
        <v>1112</v>
      </c>
      <c r="E287" s="120" t="s">
        <v>1113</v>
      </c>
      <c r="F287" s="25"/>
      <c r="G287" s="25"/>
      <c r="H287" s="30"/>
    </row>
    <row r="288" spans="1:8" ht="15.75" x14ac:dyDescent="0.25">
      <c r="A288" s="120"/>
      <c r="B288" s="132"/>
      <c r="C288" s="130"/>
      <c r="D288" s="133" t="s">
        <v>1114</v>
      </c>
      <c r="E288" s="120" t="s">
        <v>1115</v>
      </c>
      <c r="F288" s="25"/>
      <c r="G288" s="25"/>
      <c r="H288" s="30"/>
    </row>
    <row r="289" spans="1:8" x14ac:dyDescent="0.25">
      <c r="A289" s="120"/>
      <c r="B289" s="132"/>
      <c r="C289" s="130"/>
      <c r="D289" s="133" t="s">
        <v>1116</v>
      </c>
      <c r="E289" s="120" t="s">
        <v>1117</v>
      </c>
      <c r="F289" s="30"/>
      <c r="G289" s="30"/>
      <c r="H289" s="30"/>
    </row>
    <row r="290" spans="1:8" ht="15.75" x14ac:dyDescent="0.25">
      <c r="A290" s="120"/>
      <c r="B290" s="132"/>
      <c r="C290" s="130" t="s">
        <v>1118</v>
      </c>
      <c r="D290" s="38" t="s">
        <v>1119</v>
      </c>
      <c r="E290" s="25"/>
      <c r="F290" s="30"/>
      <c r="G290" s="30"/>
      <c r="H290" s="30"/>
    </row>
    <row r="291" spans="1:8" ht="15.75" x14ac:dyDescent="0.25">
      <c r="A291" s="120"/>
      <c r="B291" s="132"/>
      <c r="C291" s="130"/>
      <c r="D291" s="133" t="s">
        <v>1120</v>
      </c>
      <c r="E291" s="120" t="s">
        <v>1121</v>
      </c>
      <c r="F291" s="25"/>
      <c r="G291" s="25"/>
      <c r="H291" s="30"/>
    </row>
    <row r="292" spans="1:8" ht="15.75" x14ac:dyDescent="0.25">
      <c r="A292" s="120"/>
      <c r="B292" s="132"/>
      <c r="C292" s="130"/>
      <c r="D292" s="133" t="s">
        <v>1122</v>
      </c>
      <c r="E292" s="120" t="s">
        <v>1123</v>
      </c>
      <c r="F292" s="25"/>
      <c r="G292" s="25"/>
      <c r="H292" s="30"/>
    </row>
    <row r="293" spans="1:8" ht="15.75" x14ac:dyDescent="0.25">
      <c r="A293" s="120"/>
      <c r="B293" s="132"/>
      <c r="C293" s="130"/>
      <c r="D293" s="133" t="s">
        <v>1124</v>
      </c>
      <c r="E293" s="120" t="s">
        <v>1125</v>
      </c>
      <c r="F293" s="25"/>
      <c r="G293" s="25"/>
      <c r="H293" s="30"/>
    </row>
    <row r="294" spans="1:8" ht="15.75" x14ac:dyDescent="0.25">
      <c r="A294" s="120"/>
      <c r="B294" s="132"/>
      <c r="C294" s="130" t="s">
        <v>1126</v>
      </c>
      <c r="D294" s="38" t="s">
        <v>1127</v>
      </c>
      <c r="E294" s="25"/>
      <c r="F294" s="30"/>
      <c r="G294" s="30"/>
      <c r="H294" s="30"/>
    </row>
    <row r="295" spans="1:8" ht="15.75" x14ac:dyDescent="0.25">
      <c r="A295" s="120"/>
      <c r="B295" s="132"/>
      <c r="C295" s="130"/>
      <c r="D295" s="133" t="s">
        <v>1128</v>
      </c>
      <c r="E295" s="120" t="s">
        <v>1129</v>
      </c>
      <c r="F295" s="25"/>
      <c r="G295" s="25"/>
      <c r="H295" s="30"/>
    </row>
    <row r="296" spans="1:8" ht="15.75" x14ac:dyDescent="0.25">
      <c r="A296" s="120"/>
      <c r="B296" s="132"/>
      <c r="C296" s="130"/>
      <c r="D296" s="133" t="s">
        <v>1130</v>
      </c>
      <c r="E296" s="120" t="s">
        <v>1131</v>
      </c>
      <c r="F296" s="25"/>
      <c r="G296" s="25"/>
      <c r="H296" s="30"/>
    </row>
    <row r="297" spans="1:8" x14ac:dyDescent="0.25">
      <c r="A297" s="120"/>
      <c r="B297" s="132"/>
      <c r="C297" s="130"/>
      <c r="D297" s="133" t="s">
        <v>1132</v>
      </c>
      <c r="E297" s="120" t="s">
        <v>1133</v>
      </c>
      <c r="F297" s="30"/>
      <c r="G297" s="30"/>
      <c r="H297" s="30"/>
    </row>
    <row r="298" spans="1:8" ht="15.75" x14ac:dyDescent="0.25">
      <c r="A298" s="120"/>
      <c r="B298" s="132"/>
      <c r="C298" s="130" t="s">
        <v>1134</v>
      </c>
      <c r="D298" s="38" t="s">
        <v>1135</v>
      </c>
      <c r="E298" s="25"/>
      <c r="F298" s="25"/>
      <c r="G298" s="25"/>
      <c r="H298" s="30"/>
    </row>
    <row r="299" spans="1:8" ht="15.75" x14ac:dyDescent="0.25">
      <c r="A299" s="120"/>
      <c r="B299" s="132"/>
      <c r="C299" s="130"/>
      <c r="D299" s="133" t="s">
        <v>1136</v>
      </c>
      <c r="E299" s="120" t="s">
        <v>1137</v>
      </c>
      <c r="F299" s="25"/>
      <c r="G299" s="25"/>
      <c r="H299" s="30"/>
    </row>
    <row r="300" spans="1:8" ht="15.75" x14ac:dyDescent="0.25">
      <c r="A300" s="120"/>
      <c r="B300" s="132"/>
      <c r="C300" s="130"/>
      <c r="D300" s="133" t="s">
        <v>1138</v>
      </c>
      <c r="E300" s="120" t="s">
        <v>1139</v>
      </c>
      <c r="F300" s="25"/>
      <c r="G300" s="25"/>
      <c r="H300" s="30"/>
    </row>
    <row r="301" spans="1:8" ht="15.75" x14ac:dyDescent="0.25">
      <c r="A301" s="120"/>
      <c r="B301" s="132"/>
      <c r="C301" s="130" t="s">
        <v>1140</v>
      </c>
      <c r="D301" s="38" t="s">
        <v>1141</v>
      </c>
      <c r="E301" s="25"/>
      <c r="F301" s="30"/>
      <c r="G301" s="30"/>
      <c r="H301" s="30"/>
    </row>
    <row r="302" spans="1:8" ht="15.75" x14ac:dyDescent="0.25">
      <c r="A302" s="120"/>
      <c r="B302" s="132"/>
      <c r="C302" s="130"/>
      <c r="D302" s="133" t="s">
        <v>1142</v>
      </c>
      <c r="E302" s="120" t="s">
        <v>1143</v>
      </c>
      <c r="F302" s="25"/>
      <c r="G302" s="25"/>
      <c r="H302" s="30"/>
    </row>
    <row r="303" spans="1:8" ht="15.75" x14ac:dyDescent="0.25">
      <c r="A303" s="120"/>
      <c r="B303" s="132"/>
      <c r="C303" s="130"/>
      <c r="D303" s="133" t="s">
        <v>1144</v>
      </c>
      <c r="E303" s="120" t="s">
        <v>1145</v>
      </c>
      <c r="F303" s="25"/>
      <c r="G303" s="25"/>
      <c r="H303" s="30"/>
    </row>
    <row r="304" spans="1:8" ht="15.75" x14ac:dyDescent="0.25">
      <c r="A304" s="120"/>
      <c r="B304" s="132"/>
      <c r="C304" s="130" t="s">
        <v>1146</v>
      </c>
      <c r="D304" s="38" t="s">
        <v>1147</v>
      </c>
      <c r="E304" s="25"/>
      <c r="F304" s="30"/>
      <c r="G304" s="30"/>
      <c r="H304" s="30"/>
    </row>
    <row r="305" spans="1:8" ht="15.75" x14ac:dyDescent="0.25">
      <c r="A305" s="120"/>
      <c r="B305" s="132"/>
      <c r="C305" s="130"/>
      <c r="D305" s="133" t="s">
        <v>1148</v>
      </c>
      <c r="E305" s="120" t="s">
        <v>1149</v>
      </c>
      <c r="F305" s="25"/>
      <c r="G305" s="25"/>
      <c r="H305" s="30"/>
    </row>
    <row r="306" spans="1:8" ht="15.75" x14ac:dyDescent="0.25">
      <c r="A306" s="120"/>
      <c r="B306" s="132"/>
      <c r="C306" s="130"/>
      <c r="D306" s="133" t="s">
        <v>1150</v>
      </c>
      <c r="E306" s="120" t="s">
        <v>1151</v>
      </c>
      <c r="F306" s="25"/>
      <c r="G306" s="25"/>
      <c r="H306" s="30"/>
    </row>
    <row r="307" spans="1:8" x14ac:dyDescent="0.25">
      <c r="A307" s="120"/>
      <c r="B307" s="132"/>
      <c r="C307" s="130"/>
      <c r="D307" s="133" t="s">
        <v>1152</v>
      </c>
      <c r="E307" s="120" t="s">
        <v>1153</v>
      </c>
      <c r="F307" s="30"/>
      <c r="G307" s="30"/>
      <c r="H307" s="30"/>
    </row>
    <row r="308" spans="1:8" ht="15.75" x14ac:dyDescent="0.25">
      <c r="A308" s="120"/>
      <c r="B308" s="132"/>
      <c r="C308" s="130"/>
      <c r="D308" s="133" t="s">
        <v>1154</v>
      </c>
      <c r="E308" s="120" t="s">
        <v>1155</v>
      </c>
      <c r="F308" s="25"/>
      <c r="G308" s="25"/>
      <c r="H308" s="30"/>
    </row>
    <row r="309" spans="1:8" ht="15.75" x14ac:dyDescent="0.25">
      <c r="A309" s="120"/>
      <c r="B309" s="132"/>
      <c r="C309" s="130" t="s">
        <v>1156</v>
      </c>
      <c r="D309" s="38" t="s">
        <v>1157</v>
      </c>
      <c r="E309" s="25"/>
      <c r="F309" s="25"/>
      <c r="G309" s="25"/>
      <c r="H309" s="30"/>
    </row>
    <row r="310" spans="1:8" ht="15.75" x14ac:dyDescent="0.25">
      <c r="A310" s="120"/>
      <c r="B310" s="132"/>
      <c r="C310" s="130"/>
      <c r="D310" s="133" t="s">
        <v>1158</v>
      </c>
      <c r="E310" s="120" t="s">
        <v>1159</v>
      </c>
      <c r="F310" s="25"/>
      <c r="G310" s="25"/>
      <c r="H310" s="30"/>
    </row>
    <row r="311" spans="1:8" ht="15.75" x14ac:dyDescent="0.25">
      <c r="A311" s="120"/>
      <c r="B311" s="132"/>
      <c r="C311" s="130"/>
      <c r="D311" s="133" t="s">
        <v>1160</v>
      </c>
      <c r="E311" s="120" t="s">
        <v>1161</v>
      </c>
      <c r="F311" s="25"/>
      <c r="G311" s="25"/>
      <c r="H311" s="30"/>
    </row>
    <row r="312" spans="1:8" ht="15.75" x14ac:dyDescent="0.25">
      <c r="A312" s="120"/>
      <c r="B312" s="129" t="s">
        <v>1162</v>
      </c>
      <c r="C312" s="130" t="s">
        <v>1163</v>
      </c>
      <c r="D312" s="38"/>
      <c r="E312" s="25"/>
      <c r="F312" s="30"/>
      <c r="G312" s="30"/>
      <c r="H312" s="30"/>
    </row>
    <row r="313" spans="1:8" ht="15.75" x14ac:dyDescent="0.25">
      <c r="A313" s="120"/>
      <c r="B313" s="132"/>
      <c r="C313" s="130" t="s">
        <v>1164</v>
      </c>
      <c r="D313" s="38" t="s">
        <v>1165</v>
      </c>
      <c r="E313" s="25"/>
      <c r="F313" s="25"/>
      <c r="G313" s="25"/>
      <c r="H313" s="30"/>
    </row>
    <row r="314" spans="1:8" ht="15.75" x14ac:dyDescent="0.25">
      <c r="A314" s="120"/>
      <c r="B314" s="132"/>
      <c r="C314" s="130"/>
      <c r="D314" s="133" t="s">
        <v>1166</v>
      </c>
      <c r="E314" s="120" t="s">
        <v>1167</v>
      </c>
      <c r="F314" s="25"/>
      <c r="G314" s="25"/>
      <c r="H314" s="30"/>
    </row>
    <row r="315" spans="1:8" x14ac:dyDescent="0.25">
      <c r="A315" s="120"/>
      <c r="B315" s="132"/>
      <c r="C315" s="130"/>
      <c r="D315" s="133" t="s">
        <v>1168</v>
      </c>
      <c r="E315" s="120" t="s">
        <v>1169</v>
      </c>
      <c r="F315" s="30"/>
      <c r="G315" s="30"/>
      <c r="H315" s="30"/>
    </row>
    <row r="316" spans="1:8" x14ac:dyDescent="0.25">
      <c r="A316" s="120"/>
      <c r="B316" s="132"/>
      <c r="C316" s="130"/>
      <c r="D316" s="133" t="s">
        <v>1170</v>
      </c>
      <c r="E316" s="120" t="s">
        <v>1171</v>
      </c>
      <c r="F316" s="30"/>
      <c r="G316" s="30"/>
      <c r="H316" s="30"/>
    </row>
    <row r="317" spans="1:8" ht="15.75" x14ac:dyDescent="0.25">
      <c r="A317" s="120"/>
      <c r="B317" s="132"/>
      <c r="C317" s="130"/>
      <c r="D317" s="133" t="s">
        <v>1172</v>
      </c>
      <c r="E317" s="120" t="s">
        <v>1173</v>
      </c>
      <c r="F317" s="25"/>
      <c r="G317" s="25"/>
      <c r="H317" s="30"/>
    </row>
    <row r="318" spans="1:8" ht="15.75" x14ac:dyDescent="0.25">
      <c r="A318" s="120"/>
      <c r="B318" s="132"/>
      <c r="C318" s="130" t="s">
        <v>1174</v>
      </c>
      <c r="D318" s="38" t="s">
        <v>1175</v>
      </c>
      <c r="E318" s="25"/>
      <c r="F318" s="25"/>
      <c r="G318" s="25"/>
      <c r="H318" s="30"/>
    </row>
    <row r="319" spans="1:8" ht="15.75" x14ac:dyDescent="0.25">
      <c r="A319" s="120"/>
      <c r="B319" s="132"/>
      <c r="C319" s="130"/>
      <c r="D319" s="133" t="s">
        <v>1176</v>
      </c>
      <c r="E319" s="120" t="s">
        <v>1177</v>
      </c>
      <c r="F319" s="25"/>
      <c r="G319" s="25"/>
      <c r="H319" s="30"/>
    </row>
    <row r="320" spans="1:8" ht="15.75" x14ac:dyDescent="0.25">
      <c r="A320" s="120"/>
      <c r="B320" s="132"/>
      <c r="C320" s="130"/>
      <c r="D320" s="133" t="s">
        <v>1178</v>
      </c>
      <c r="E320" s="120" t="s">
        <v>1179</v>
      </c>
      <c r="F320" s="25"/>
      <c r="G320" s="25"/>
      <c r="H320" s="30"/>
    </row>
    <row r="321" spans="1:8" x14ac:dyDescent="0.25">
      <c r="A321" s="120"/>
      <c r="B321" s="132"/>
      <c r="C321" s="130"/>
      <c r="D321" s="133" t="s">
        <v>1180</v>
      </c>
      <c r="E321" s="120" t="s">
        <v>1181</v>
      </c>
      <c r="F321" s="30"/>
      <c r="G321" s="30"/>
      <c r="H321" s="30"/>
    </row>
    <row r="322" spans="1:8" ht="15.75" x14ac:dyDescent="0.25">
      <c r="A322" s="120"/>
      <c r="B322" s="132"/>
      <c r="C322" s="130"/>
      <c r="D322" s="38"/>
      <c r="E322" s="120"/>
      <c r="F322" s="25"/>
      <c r="G322" s="25"/>
      <c r="H322" s="30"/>
    </row>
    <row r="323" spans="1:8" ht="15.75" x14ac:dyDescent="0.25">
      <c r="A323" s="122" t="s">
        <v>1182</v>
      </c>
      <c r="B323" s="123" t="s">
        <v>1183</v>
      </c>
      <c r="C323" s="126"/>
      <c r="D323" s="127"/>
      <c r="E323" s="135"/>
      <c r="F323" s="25"/>
      <c r="G323" s="25"/>
      <c r="H323" s="30"/>
    </row>
    <row r="324" spans="1:8" ht="15.75" x14ac:dyDescent="0.25">
      <c r="A324" s="120"/>
      <c r="B324" s="129" t="s">
        <v>1184</v>
      </c>
      <c r="C324" s="130" t="s">
        <v>1185</v>
      </c>
      <c r="D324" s="38"/>
      <c r="E324" s="25"/>
      <c r="F324" s="25"/>
      <c r="G324" s="25"/>
      <c r="H324" s="30"/>
    </row>
    <row r="325" spans="1:8" ht="15.75" x14ac:dyDescent="0.25">
      <c r="A325" s="120"/>
      <c r="B325" s="132"/>
      <c r="C325" s="130" t="s">
        <v>1186</v>
      </c>
      <c r="D325" s="38" t="s">
        <v>1187</v>
      </c>
      <c r="E325" s="25"/>
      <c r="F325" s="30"/>
      <c r="G325" s="30"/>
      <c r="H325" s="30"/>
    </row>
    <row r="326" spans="1:8" x14ac:dyDescent="0.25">
      <c r="A326" s="120"/>
      <c r="B326" s="132"/>
      <c r="C326" s="130"/>
      <c r="D326" s="133" t="s">
        <v>1188</v>
      </c>
      <c r="E326" s="120" t="s">
        <v>1189</v>
      </c>
      <c r="F326" s="30"/>
      <c r="G326" s="30"/>
      <c r="H326" s="30"/>
    </row>
    <row r="327" spans="1:8" ht="15.75" x14ac:dyDescent="0.25">
      <c r="A327" s="120"/>
      <c r="B327" s="132"/>
      <c r="C327" s="130"/>
      <c r="D327" s="133" t="s">
        <v>1190</v>
      </c>
      <c r="E327" s="120" t="s">
        <v>1191</v>
      </c>
      <c r="F327" s="25"/>
      <c r="G327" s="25"/>
      <c r="H327" s="30"/>
    </row>
    <row r="328" spans="1:8" ht="15.75" x14ac:dyDescent="0.25">
      <c r="A328" s="120"/>
      <c r="B328" s="132"/>
      <c r="C328" s="130"/>
      <c r="D328" s="133" t="s">
        <v>1192</v>
      </c>
      <c r="E328" s="120" t="s">
        <v>1193</v>
      </c>
      <c r="F328" s="25"/>
      <c r="G328" s="25"/>
      <c r="H328" s="30"/>
    </row>
    <row r="329" spans="1:8" ht="15.75" x14ac:dyDescent="0.25">
      <c r="A329" s="120"/>
      <c r="B329" s="132"/>
      <c r="C329" s="130" t="s">
        <v>1194</v>
      </c>
      <c r="D329" s="38" t="s">
        <v>1195</v>
      </c>
      <c r="E329" s="25"/>
      <c r="F329" s="25"/>
      <c r="G329" s="25"/>
      <c r="H329" s="30"/>
    </row>
    <row r="330" spans="1:8" x14ac:dyDescent="0.25">
      <c r="A330" s="120"/>
      <c r="B330" s="132"/>
      <c r="C330" s="130"/>
      <c r="D330" s="133" t="s">
        <v>1196</v>
      </c>
      <c r="E330" s="120" t="s">
        <v>1195</v>
      </c>
      <c r="F330" s="30"/>
      <c r="G330" s="30"/>
      <c r="H330" s="30"/>
    </row>
    <row r="331" spans="1:8" ht="15.75" x14ac:dyDescent="0.25">
      <c r="A331" s="120"/>
      <c r="B331" s="132"/>
      <c r="C331" s="130" t="s">
        <v>1197</v>
      </c>
      <c r="D331" s="38" t="s">
        <v>1198</v>
      </c>
      <c r="E331" s="25"/>
      <c r="F331" s="25"/>
      <c r="G331" s="25"/>
      <c r="H331" s="30"/>
    </row>
    <row r="332" spans="1:8" x14ac:dyDescent="0.25">
      <c r="A332" s="120"/>
      <c r="B332" s="132"/>
      <c r="C332" s="130"/>
      <c r="D332" s="133" t="s">
        <v>1199</v>
      </c>
      <c r="E332" s="120" t="s">
        <v>1198</v>
      </c>
      <c r="F332" s="30"/>
      <c r="G332" s="30"/>
      <c r="H332" s="30"/>
    </row>
    <row r="333" spans="1:8" ht="15.75" x14ac:dyDescent="0.25">
      <c r="A333" s="120"/>
      <c r="B333" s="132"/>
      <c r="C333" s="130" t="s">
        <v>1200</v>
      </c>
      <c r="D333" s="38" t="s">
        <v>1201</v>
      </c>
      <c r="E333" s="25"/>
      <c r="F333" s="25"/>
      <c r="G333" s="25"/>
      <c r="H333" s="30"/>
    </row>
    <row r="334" spans="1:8" x14ac:dyDescent="0.25">
      <c r="A334" s="120"/>
      <c r="B334" s="132"/>
      <c r="C334" s="130"/>
      <c r="D334" s="133" t="s">
        <v>1202</v>
      </c>
      <c r="E334" s="120" t="s">
        <v>1201</v>
      </c>
      <c r="F334" s="30"/>
      <c r="G334" s="30"/>
      <c r="H334" s="30"/>
    </row>
    <row r="335" spans="1:8" ht="15.75" x14ac:dyDescent="0.25">
      <c r="A335" s="120"/>
      <c r="B335" s="129" t="s">
        <v>1203</v>
      </c>
      <c r="C335" s="130" t="s">
        <v>1204</v>
      </c>
      <c r="D335" s="38"/>
      <c r="E335" s="25"/>
      <c r="F335" s="25"/>
      <c r="G335" s="25"/>
      <c r="H335" s="30"/>
    </row>
    <row r="336" spans="1:8" ht="15.75" x14ac:dyDescent="0.25">
      <c r="A336" s="120"/>
      <c r="B336" s="132"/>
      <c r="C336" s="130" t="s">
        <v>1205</v>
      </c>
      <c r="D336" s="38" t="s">
        <v>1204</v>
      </c>
      <c r="E336" s="25"/>
      <c r="F336" s="30"/>
      <c r="G336" s="30"/>
      <c r="H336" s="30"/>
    </row>
    <row r="337" spans="1:8" x14ac:dyDescent="0.25">
      <c r="A337" s="120"/>
      <c r="B337" s="132"/>
      <c r="C337" s="130"/>
      <c r="D337" s="133" t="s">
        <v>1206</v>
      </c>
      <c r="E337" s="120" t="s">
        <v>1204</v>
      </c>
      <c r="F337" s="30"/>
      <c r="G337" s="30"/>
      <c r="H337" s="30"/>
    </row>
    <row r="338" spans="1:8" ht="15.75" x14ac:dyDescent="0.25">
      <c r="A338" s="120"/>
      <c r="B338" s="129" t="s">
        <v>1207</v>
      </c>
      <c r="C338" s="130" t="s">
        <v>1208</v>
      </c>
      <c r="D338" s="38"/>
      <c r="E338" s="25"/>
      <c r="F338" s="25"/>
      <c r="G338" s="25"/>
      <c r="H338" s="30"/>
    </row>
    <row r="339" spans="1:8" ht="15.75" x14ac:dyDescent="0.25">
      <c r="A339" s="120"/>
      <c r="B339" s="132"/>
      <c r="C339" s="130" t="s">
        <v>1209</v>
      </c>
      <c r="D339" s="38" t="s">
        <v>1208</v>
      </c>
      <c r="E339" s="25"/>
      <c r="F339" s="30"/>
      <c r="G339" s="30"/>
      <c r="H339" s="30"/>
    </row>
    <row r="340" spans="1:8" x14ac:dyDescent="0.25">
      <c r="A340" s="120"/>
      <c r="B340" s="132"/>
      <c r="C340" s="130"/>
      <c r="D340" s="133" t="s">
        <v>1210</v>
      </c>
      <c r="E340" s="120" t="s">
        <v>1211</v>
      </c>
      <c r="F340" s="30"/>
      <c r="G340" s="30"/>
      <c r="H340" s="30"/>
    </row>
    <row r="341" spans="1:8" ht="15.75" x14ac:dyDescent="0.25">
      <c r="A341" s="120"/>
      <c r="B341" s="132"/>
      <c r="C341" s="130"/>
      <c r="D341" s="133" t="s">
        <v>1212</v>
      </c>
      <c r="E341" s="120" t="s">
        <v>1213</v>
      </c>
      <c r="F341" s="25"/>
      <c r="G341" s="25"/>
      <c r="H341" s="30"/>
    </row>
    <row r="342" spans="1:8" ht="15.75" x14ac:dyDescent="0.25">
      <c r="A342" s="120"/>
      <c r="B342" s="129" t="s">
        <v>1214</v>
      </c>
      <c r="C342" s="130" t="s">
        <v>1215</v>
      </c>
      <c r="D342" s="38"/>
      <c r="E342" s="25"/>
      <c r="F342" s="25"/>
      <c r="G342" s="25"/>
      <c r="H342" s="30"/>
    </row>
    <row r="343" spans="1:8" ht="15.75" x14ac:dyDescent="0.25">
      <c r="A343" s="120"/>
      <c r="B343" s="132"/>
      <c r="C343" s="130" t="s">
        <v>1216</v>
      </c>
      <c r="D343" s="38" t="s">
        <v>1217</v>
      </c>
      <c r="E343" s="25"/>
      <c r="F343" s="30"/>
      <c r="G343" s="30"/>
      <c r="H343" s="30"/>
    </row>
    <row r="344" spans="1:8" x14ac:dyDescent="0.25">
      <c r="A344" s="120"/>
      <c r="B344" s="132"/>
      <c r="C344" s="130"/>
      <c r="D344" s="133" t="s">
        <v>1218</v>
      </c>
      <c r="E344" s="120" t="s">
        <v>1219</v>
      </c>
      <c r="F344" s="30"/>
      <c r="G344" s="30"/>
      <c r="H344" s="30"/>
    </row>
    <row r="345" spans="1:8" ht="15.75" x14ac:dyDescent="0.25">
      <c r="A345" s="120"/>
      <c r="B345" s="132"/>
      <c r="C345" s="130"/>
      <c r="D345" s="133" t="s">
        <v>1220</v>
      </c>
      <c r="E345" s="120" t="s">
        <v>1221</v>
      </c>
      <c r="F345" s="25"/>
      <c r="G345" s="25"/>
      <c r="H345" s="30"/>
    </row>
    <row r="346" spans="1:8" ht="15.75" x14ac:dyDescent="0.25">
      <c r="A346" s="120"/>
      <c r="B346" s="132"/>
      <c r="C346" s="130" t="s">
        <v>1222</v>
      </c>
      <c r="D346" s="38" t="s">
        <v>1223</v>
      </c>
      <c r="E346" s="25"/>
      <c r="F346" s="25"/>
      <c r="G346" s="25"/>
      <c r="H346" s="30"/>
    </row>
    <row r="347" spans="1:8" x14ac:dyDescent="0.25">
      <c r="A347" s="120"/>
      <c r="B347" s="132"/>
      <c r="C347" s="130"/>
      <c r="D347" s="133" t="s">
        <v>1224</v>
      </c>
      <c r="E347" s="120" t="s">
        <v>1225</v>
      </c>
      <c r="F347" s="30"/>
      <c r="G347" s="30"/>
      <c r="H347" s="30"/>
    </row>
    <row r="348" spans="1:8" ht="15.75" x14ac:dyDescent="0.25">
      <c r="A348" s="120"/>
      <c r="B348" s="132"/>
      <c r="C348" s="130"/>
      <c r="D348" s="133" t="s">
        <v>1226</v>
      </c>
      <c r="E348" s="120" t="s">
        <v>1227</v>
      </c>
      <c r="F348" s="25"/>
      <c r="G348" s="25"/>
      <c r="H348" s="30"/>
    </row>
    <row r="349" spans="1:8" ht="15.75" x14ac:dyDescent="0.25">
      <c r="A349" s="120"/>
      <c r="B349" s="132"/>
      <c r="C349" s="130"/>
      <c r="D349" s="38"/>
      <c r="E349" s="120"/>
      <c r="F349" s="25"/>
      <c r="G349" s="25"/>
      <c r="H349" s="30"/>
    </row>
    <row r="350" spans="1:8" ht="15.75" x14ac:dyDescent="0.25">
      <c r="A350" s="122" t="s">
        <v>1228</v>
      </c>
      <c r="B350" s="123" t="s">
        <v>1229</v>
      </c>
      <c r="C350" s="126"/>
      <c r="D350" s="127"/>
      <c r="E350" s="135"/>
      <c r="F350" s="30"/>
      <c r="G350" s="30"/>
      <c r="H350" s="30"/>
    </row>
    <row r="351" spans="1:8" ht="15.75" x14ac:dyDescent="0.25">
      <c r="A351" s="120"/>
      <c r="B351" s="129" t="s">
        <v>1230</v>
      </c>
      <c r="C351" s="130" t="s">
        <v>1231</v>
      </c>
      <c r="D351" s="133"/>
      <c r="E351" s="25"/>
      <c r="F351" s="30"/>
      <c r="G351" s="30"/>
      <c r="H351" s="30"/>
    </row>
    <row r="352" spans="1:8" ht="15.75" x14ac:dyDescent="0.25">
      <c r="A352" s="120"/>
      <c r="B352" s="132"/>
      <c r="C352" s="130" t="s">
        <v>1232</v>
      </c>
      <c r="D352" s="38" t="s">
        <v>1233</v>
      </c>
      <c r="E352" s="25"/>
      <c r="F352" s="25"/>
      <c r="G352" s="25"/>
      <c r="H352" s="30"/>
    </row>
    <row r="353" spans="1:8" ht="15.75" x14ac:dyDescent="0.25">
      <c r="A353" s="120"/>
      <c r="B353" s="132"/>
      <c r="C353" s="130"/>
      <c r="D353" s="133" t="s">
        <v>1234</v>
      </c>
      <c r="E353" s="120" t="s">
        <v>1235</v>
      </c>
      <c r="F353" s="25"/>
      <c r="G353" s="25"/>
      <c r="H353" s="30"/>
    </row>
    <row r="354" spans="1:8" x14ac:dyDescent="0.25">
      <c r="A354" s="120"/>
      <c r="B354" s="132"/>
      <c r="C354" s="130"/>
      <c r="D354" s="133" t="s">
        <v>1236</v>
      </c>
      <c r="E354" s="120" t="s">
        <v>1237</v>
      </c>
      <c r="F354" s="30"/>
      <c r="G354" s="30"/>
      <c r="H354" s="30"/>
    </row>
    <row r="355" spans="1:8" ht="15.75" x14ac:dyDescent="0.25">
      <c r="A355" s="120"/>
      <c r="B355" s="132"/>
      <c r="C355" s="130" t="s">
        <v>1238</v>
      </c>
      <c r="D355" s="38" t="s">
        <v>1239</v>
      </c>
      <c r="E355" s="25"/>
      <c r="F355" s="25"/>
      <c r="G355" s="25"/>
      <c r="H355" s="30"/>
    </row>
    <row r="356" spans="1:8" x14ac:dyDescent="0.25">
      <c r="A356" s="120"/>
      <c r="B356" s="132"/>
      <c r="C356" s="130"/>
      <c r="D356" s="133" t="s">
        <v>1240</v>
      </c>
      <c r="E356" s="120" t="s">
        <v>1239</v>
      </c>
      <c r="F356" s="30"/>
      <c r="G356" s="30"/>
      <c r="H356" s="30"/>
    </row>
    <row r="357" spans="1:8" ht="15.75" x14ac:dyDescent="0.25">
      <c r="A357" s="120"/>
      <c r="B357" s="129" t="s">
        <v>1241</v>
      </c>
      <c r="C357" s="130" t="s">
        <v>1242</v>
      </c>
      <c r="D357" s="38"/>
      <c r="E357" s="25"/>
      <c r="F357" s="30"/>
      <c r="G357" s="30"/>
      <c r="H357" s="30"/>
    </row>
    <row r="358" spans="1:8" ht="15.75" x14ac:dyDescent="0.25">
      <c r="A358" s="120"/>
      <c r="B358" s="132"/>
      <c r="C358" s="130" t="s">
        <v>1243</v>
      </c>
      <c r="D358" s="38" t="s">
        <v>1242</v>
      </c>
      <c r="E358" s="25"/>
      <c r="F358" s="25"/>
      <c r="G358" s="25"/>
      <c r="H358" s="30"/>
    </row>
    <row r="359" spans="1:8" ht="15.75" x14ac:dyDescent="0.25">
      <c r="A359" s="120"/>
      <c r="B359" s="132"/>
      <c r="C359" s="130"/>
      <c r="D359" s="133" t="s">
        <v>1244</v>
      </c>
      <c r="E359" s="120" t="s">
        <v>1245</v>
      </c>
      <c r="F359" s="25"/>
      <c r="G359" s="25"/>
      <c r="H359" s="30"/>
    </row>
    <row r="360" spans="1:8" x14ac:dyDescent="0.25">
      <c r="A360" s="120"/>
      <c r="B360" s="132"/>
      <c r="C360" s="130"/>
      <c r="D360" s="133" t="s">
        <v>1246</v>
      </c>
      <c r="E360" s="120" t="s">
        <v>1247</v>
      </c>
      <c r="F360" s="30"/>
      <c r="G360" s="30"/>
      <c r="H360" s="30"/>
    </row>
    <row r="361" spans="1:8" ht="15.75" x14ac:dyDescent="0.25">
      <c r="A361" s="120"/>
      <c r="B361" s="132" t="s">
        <v>1248</v>
      </c>
      <c r="C361" s="130" t="s">
        <v>1249</v>
      </c>
      <c r="D361" s="38"/>
      <c r="E361" s="25"/>
      <c r="F361" s="30"/>
      <c r="G361" s="30"/>
      <c r="H361" s="30"/>
    </row>
    <row r="362" spans="1:8" ht="15.75" x14ac:dyDescent="0.25">
      <c r="A362" s="120"/>
      <c r="B362" s="132"/>
      <c r="C362" s="130" t="s">
        <v>1250</v>
      </c>
      <c r="D362" s="38" t="s">
        <v>1251</v>
      </c>
      <c r="E362" s="25"/>
      <c r="F362" s="25"/>
      <c r="G362" s="25"/>
      <c r="H362" s="30"/>
    </row>
    <row r="363" spans="1:8" ht="15.75" x14ac:dyDescent="0.25">
      <c r="A363" s="120"/>
      <c r="B363" s="132"/>
      <c r="C363" s="130"/>
      <c r="D363" s="133" t="s">
        <v>1252</v>
      </c>
      <c r="E363" s="120" t="s">
        <v>1253</v>
      </c>
      <c r="F363" s="25"/>
      <c r="G363" s="25"/>
      <c r="H363" s="30"/>
    </row>
    <row r="364" spans="1:8" ht="15.75" x14ac:dyDescent="0.25">
      <c r="A364" s="120"/>
      <c r="B364" s="132"/>
      <c r="C364" s="130"/>
      <c r="D364" s="133" t="s">
        <v>1254</v>
      </c>
      <c r="E364" s="120" t="s">
        <v>1255</v>
      </c>
      <c r="F364" s="25"/>
      <c r="G364" s="25"/>
      <c r="H364" s="30"/>
    </row>
    <row r="365" spans="1:8" ht="15.75" x14ac:dyDescent="0.25">
      <c r="A365" s="120"/>
      <c r="B365" s="132"/>
      <c r="C365" s="130" t="s">
        <v>1256</v>
      </c>
      <c r="D365" s="38" t="s">
        <v>1257</v>
      </c>
      <c r="E365" s="25"/>
      <c r="F365" s="25"/>
      <c r="G365" s="25"/>
      <c r="H365" s="30"/>
    </row>
    <row r="366" spans="1:8" ht="15.75" x14ac:dyDescent="0.25">
      <c r="A366" s="120"/>
      <c r="B366" s="132"/>
      <c r="C366" s="130"/>
      <c r="D366" s="133" t="s">
        <v>1258</v>
      </c>
      <c r="E366" s="120" t="s">
        <v>1259</v>
      </c>
      <c r="F366" s="25"/>
      <c r="G366" s="25"/>
      <c r="H366" s="30"/>
    </row>
    <row r="367" spans="1:8" ht="15.75" x14ac:dyDescent="0.25">
      <c r="A367" s="120"/>
      <c r="B367" s="132"/>
      <c r="C367" s="130"/>
      <c r="D367" s="133" t="s">
        <v>1260</v>
      </c>
      <c r="E367" s="120" t="s">
        <v>1261</v>
      </c>
      <c r="F367" s="25"/>
      <c r="G367" s="25"/>
      <c r="H367" s="30"/>
    </row>
    <row r="368" spans="1:8" x14ac:dyDescent="0.25">
      <c r="A368" s="120"/>
      <c r="B368" s="132"/>
      <c r="C368" s="130"/>
      <c r="D368" s="133" t="s">
        <v>1262</v>
      </c>
      <c r="E368" s="120" t="s">
        <v>1263</v>
      </c>
      <c r="F368" s="30"/>
      <c r="G368" s="30"/>
      <c r="H368" s="30"/>
    </row>
    <row r="369" spans="1:8" ht="15.75" x14ac:dyDescent="0.25">
      <c r="A369" s="120"/>
      <c r="B369" s="132"/>
      <c r="C369" s="130"/>
      <c r="D369" s="133" t="s">
        <v>1264</v>
      </c>
      <c r="E369" s="120" t="s">
        <v>1265</v>
      </c>
      <c r="F369" s="25"/>
      <c r="G369" s="25"/>
      <c r="H369" s="30"/>
    </row>
    <row r="370" spans="1:8" ht="15.75" x14ac:dyDescent="0.25">
      <c r="A370" s="120"/>
      <c r="B370" s="132"/>
      <c r="C370" s="130" t="s">
        <v>1266</v>
      </c>
      <c r="D370" s="38" t="s">
        <v>1267</v>
      </c>
      <c r="E370" s="25"/>
      <c r="F370" s="25"/>
      <c r="G370" s="25"/>
      <c r="H370" s="30"/>
    </row>
    <row r="371" spans="1:8" ht="15.75" x14ac:dyDescent="0.25">
      <c r="A371" s="120"/>
      <c r="B371" s="132"/>
      <c r="C371" s="130"/>
      <c r="D371" s="133" t="s">
        <v>1268</v>
      </c>
      <c r="E371" s="120" t="s">
        <v>1269</v>
      </c>
      <c r="F371" s="25"/>
      <c r="G371" s="25"/>
      <c r="H371" s="30"/>
    </row>
    <row r="372" spans="1:8" ht="15.75" x14ac:dyDescent="0.25">
      <c r="A372" s="120"/>
      <c r="B372" s="132"/>
      <c r="C372" s="130"/>
      <c r="D372" s="133" t="s">
        <v>1270</v>
      </c>
      <c r="E372" s="120" t="s">
        <v>1271</v>
      </c>
      <c r="F372" s="25"/>
      <c r="G372" s="25"/>
      <c r="H372" s="30"/>
    </row>
    <row r="373" spans="1:8" ht="15.75" x14ac:dyDescent="0.25">
      <c r="A373" s="120"/>
      <c r="B373" s="132"/>
      <c r="C373" s="130"/>
      <c r="D373" s="133" t="s">
        <v>1272</v>
      </c>
      <c r="E373" s="120" t="s">
        <v>1273</v>
      </c>
      <c r="F373" s="25"/>
      <c r="G373" s="25"/>
      <c r="H373" s="30"/>
    </row>
    <row r="374" spans="1:8" x14ac:dyDescent="0.25">
      <c r="A374" s="120"/>
      <c r="B374" s="132"/>
      <c r="C374" s="130"/>
      <c r="D374" s="133" t="s">
        <v>1274</v>
      </c>
      <c r="E374" s="120" t="s">
        <v>1275</v>
      </c>
      <c r="F374" s="30"/>
      <c r="G374" s="30"/>
      <c r="H374" s="30"/>
    </row>
    <row r="375" spans="1:8" ht="15.75" x14ac:dyDescent="0.25">
      <c r="A375" s="120"/>
      <c r="B375" s="132"/>
      <c r="C375" s="130"/>
      <c r="D375" s="133" t="s">
        <v>1276</v>
      </c>
      <c r="E375" s="120" t="s">
        <v>1277</v>
      </c>
      <c r="F375" s="25"/>
      <c r="G375" s="25"/>
      <c r="H375" s="30"/>
    </row>
    <row r="376" spans="1:8" ht="15.75" x14ac:dyDescent="0.25">
      <c r="A376" s="120"/>
      <c r="B376" s="132"/>
      <c r="C376" s="130" t="s">
        <v>1278</v>
      </c>
      <c r="D376" s="38" t="s">
        <v>1279</v>
      </c>
      <c r="E376" s="25"/>
      <c r="F376" s="25"/>
      <c r="G376" s="25"/>
      <c r="H376" s="30"/>
    </row>
    <row r="377" spans="1:8" ht="15.75" x14ac:dyDescent="0.25">
      <c r="A377" s="120"/>
      <c r="B377" s="132"/>
      <c r="C377" s="130"/>
      <c r="D377" s="133" t="s">
        <v>1280</v>
      </c>
      <c r="E377" s="120" t="s">
        <v>1281</v>
      </c>
      <c r="F377" s="25"/>
      <c r="G377" s="25"/>
      <c r="H377" s="30"/>
    </row>
    <row r="378" spans="1:8" ht="15.75" x14ac:dyDescent="0.25">
      <c r="A378" s="120"/>
      <c r="B378" s="132"/>
      <c r="C378" s="130"/>
      <c r="D378" s="133" t="s">
        <v>1282</v>
      </c>
      <c r="E378" s="120" t="s">
        <v>1283</v>
      </c>
      <c r="F378" s="25"/>
      <c r="G378" s="25"/>
      <c r="H378" s="30"/>
    </row>
    <row r="379" spans="1:8" ht="15.75" x14ac:dyDescent="0.25">
      <c r="A379" s="120"/>
      <c r="B379" s="132"/>
      <c r="C379" s="130"/>
      <c r="D379" s="133" t="s">
        <v>1284</v>
      </c>
      <c r="E379" s="120" t="s">
        <v>1285</v>
      </c>
      <c r="F379" s="25"/>
      <c r="G379" s="25"/>
      <c r="H379" s="30"/>
    </row>
    <row r="380" spans="1:8" x14ac:dyDescent="0.25">
      <c r="A380" s="120"/>
      <c r="B380" s="132"/>
      <c r="C380" s="130"/>
      <c r="D380" s="133" t="s">
        <v>1286</v>
      </c>
      <c r="E380" s="120" t="s">
        <v>1287</v>
      </c>
      <c r="F380" s="30"/>
      <c r="G380" s="30"/>
      <c r="H380" s="30"/>
    </row>
    <row r="381" spans="1:8" ht="15.75" x14ac:dyDescent="0.25">
      <c r="A381" s="120"/>
      <c r="B381" s="132"/>
      <c r="C381" s="130"/>
      <c r="D381" s="133" t="s">
        <v>1288</v>
      </c>
      <c r="E381" s="120" t="s">
        <v>1289</v>
      </c>
      <c r="F381" s="25"/>
      <c r="G381" s="25"/>
      <c r="H381" s="30"/>
    </row>
    <row r="382" spans="1:8" ht="15.75" x14ac:dyDescent="0.25">
      <c r="A382" s="120"/>
      <c r="B382" s="132"/>
      <c r="C382" s="130" t="s">
        <v>1290</v>
      </c>
      <c r="D382" s="38" t="s">
        <v>1291</v>
      </c>
      <c r="E382" s="25"/>
      <c r="F382" s="25"/>
      <c r="G382" s="25"/>
      <c r="H382" s="30"/>
    </row>
    <row r="383" spans="1:8" ht="15.75" x14ac:dyDescent="0.25">
      <c r="A383" s="120"/>
      <c r="B383" s="132"/>
      <c r="C383" s="130"/>
      <c r="D383" s="133" t="s">
        <v>1292</v>
      </c>
      <c r="E383" s="120" t="s">
        <v>1293</v>
      </c>
      <c r="F383" s="25"/>
      <c r="G383" s="25"/>
      <c r="H383" s="30"/>
    </row>
    <row r="384" spans="1:8" x14ac:dyDescent="0.25">
      <c r="A384" s="120"/>
      <c r="B384" s="132"/>
      <c r="C384" s="130"/>
      <c r="D384" s="133" t="s">
        <v>1294</v>
      </c>
      <c r="E384" s="120" t="s">
        <v>1295</v>
      </c>
      <c r="F384" s="30"/>
      <c r="G384" s="30"/>
      <c r="H384" s="30"/>
    </row>
    <row r="385" spans="1:8" x14ac:dyDescent="0.25">
      <c r="A385" s="120"/>
      <c r="B385" s="132"/>
      <c r="C385" s="130"/>
      <c r="D385" s="133" t="s">
        <v>1296</v>
      </c>
      <c r="E385" s="120" t="s">
        <v>1297</v>
      </c>
      <c r="F385" s="30"/>
      <c r="G385" s="30"/>
      <c r="H385" s="30"/>
    </row>
    <row r="386" spans="1:8" ht="15.75" x14ac:dyDescent="0.25">
      <c r="A386" s="120"/>
      <c r="B386" s="132"/>
      <c r="C386" s="130"/>
      <c r="D386" s="38"/>
      <c r="E386" s="120"/>
      <c r="F386" s="25"/>
      <c r="G386" s="25"/>
      <c r="H386" s="30"/>
    </row>
    <row r="387" spans="1:8" ht="15.75" x14ac:dyDescent="0.25">
      <c r="A387" s="122" t="s">
        <v>33</v>
      </c>
      <c r="B387" s="123" t="s">
        <v>1298</v>
      </c>
      <c r="C387" s="126"/>
      <c r="D387" s="127"/>
      <c r="E387" s="135"/>
      <c r="F387" s="25"/>
      <c r="G387" s="25"/>
      <c r="H387" s="30"/>
    </row>
    <row r="388" spans="1:8" ht="15.75" x14ac:dyDescent="0.25">
      <c r="A388" s="120"/>
      <c r="B388" s="129" t="s">
        <v>1299</v>
      </c>
      <c r="C388" s="130" t="s">
        <v>1300</v>
      </c>
      <c r="D388" s="38"/>
      <c r="E388" s="25"/>
      <c r="F388" s="25"/>
      <c r="G388" s="25"/>
      <c r="H388" s="30"/>
    </row>
    <row r="389" spans="1:8" ht="15.75" x14ac:dyDescent="0.25">
      <c r="A389" s="120"/>
      <c r="B389" s="132"/>
      <c r="C389" s="130" t="s">
        <v>1301</v>
      </c>
      <c r="D389" s="38" t="s">
        <v>1302</v>
      </c>
      <c r="E389" s="25"/>
      <c r="F389" s="30"/>
      <c r="G389" s="30"/>
      <c r="H389" s="30"/>
    </row>
    <row r="390" spans="1:8" ht="15.75" x14ac:dyDescent="0.25">
      <c r="A390" s="120"/>
      <c r="B390" s="132"/>
      <c r="C390" s="130"/>
      <c r="D390" s="133" t="s">
        <v>1303</v>
      </c>
      <c r="E390" s="120" t="s">
        <v>1304</v>
      </c>
      <c r="F390" s="25"/>
      <c r="G390" s="25"/>
      <c r="H390" s="30"/>
    </row>
    <row r="391" spans="1:8" ht="15.75" x14ac:dyDescent="0.25">
      <c r="A391" s="120"/>
      <c r="B391" s="132"/>
      <c r="C391" s="130"/>
      <c r="D391" s="133" t="s">
        <v>1305</v>
      </c>
      <c r="E391" s="120" t="s">
        <v>1306</v>
      </c>
      <c r="F391" s="25"/>
      <c r="G391" s="25"/>
      <c r="H391" s="30"/>
    </row>
    <row r="392" spans="1:8" ht="15.75" x14ac:dyDescent="0.25">
      <c r="A392" s="120"/>
      <c r="B392" s="132"/>
      <c r="C392" s="130"/>
      <c r="D392" s="133" t="s">
        <v>1307</v>
      </c>
      <c r="E392" s="120" t="s">
        <v>1308</v>
      </c>
      <c r="F392" s="25"/>
      <c r="G392" s="25"/>
      <c r="H392" s="30"/>
    </row>
    <row r="393" spans="1:8" ht="15.75" x14ac:dyDescent="0.25">
      <c r="A393" s="120"/>
      <c r="B393" s="132"/>
      <c r="C393" s="130" t="s">
        <v>1309</v>
      </c>
      <c r="D393" s="38" t="s">
        <v>1310</v>
      </c>
      <c r="E393" s="25"/>
      <c r="F393" s="30"/>
      <c r="G393" s="30"/>
      <c r="H393" s="30"/>
    </row>
    <row r="394" spans="1:8" ht="15.75" x14ac:dyDescent="0.25">
      <c r="A394" s="120"/>
      <c r="B394" s="132"/>
      <c r="C394" s="130"/>
      <c r="D394" s="133" t="s">
        <v>1311</v>
      </c>
      <c r="E394" s="120" t="s">
        <v>1312</v>
      </c>
      <c r="F394" s="25"/>
      <c r="G394" s="25"/>
      <c r="H394" s="30"/>
    </row>
    <row r="395" spans="1:8" ht="15.75" x14ac:dyDescent="0.25">
      <c r="A395" s="120"/>
      <c r="B395" s="132"/>
      <c r="C395" s="130"/>
      <c r="D395" s="133" t="s">
        <v>1313</v>
      </c>
      <c r="E395" s="120" t="s">
        <v>1314</v>
      </c>
      <c r="F395" s="25"/>
      <c r="G395" s="25"/>
      <c r="H395" s="30"/>
    </row>
    <row r="396" spans="1:8" ht="15.75" x14ac:dyDescent="0.25">
      <c r="A396" s="120"/>
      <c r="B396" s="132"/>
      <c r="C396" s="130"/>
      <c r="D396" s="133" t="s">
        <v>1315</v>
      </c>
      <c r="E396" s="120" t="s">
        <v>1316</v>
      </c>
      <c r="F396" s="25"/>
      <c r="G396" s="25"/>
      <c r="H396" s="30"/>
    </row>
    <row r="397" spans="1:8" ht="15.75" x14ac:dyDescent="0.25">
      <c r="A397" s="120"/>
      <c r="B397" s="132"/>
      <c r="C397" s="130" t="s">
        <v>1317</v>
      </c>
      <c r="D397" s="38" t="s">
        <v>1318</v>
      </c>
      <c r="E397" s="25"/>
      <c r="F397" s="30"/>
      <c r="G397" s="30"/>
      <c r="H397" s="30"/>
    </row>
    <row r="398" spans="1:8" x14ac:dyDescent="0.25">
      <c r="A398" s="120"/>
      <c r="B398" s="132"/>
      <c r="C398" s="130"/>
      <c r="D398" s="133" t="s">
        <v>1319</v>
      </c>
      <c r="E398" s="120" t="s">
        <v>1320</v>
      </c>
      <c r="F398" s="30"/>
      <c r="G398" s="30"/>
      <c r="H398" s="30"/>
    </row>
    <row r="399" spans="1:8" ht="15.75" x14ac:dyDescent="0.25">
      <c r="A399" s="120"/>
      <c r="B399" s="132"/>
      <c r="C399" s="130"/>
      <c r="D399" s="133" t="s">
        <v>1321</v>
      </c>
      <c r="E399" s="120" t="s">
        <v>1322</v>
      </c>
      <c r="F399" s="25"/>
      <c r="G399" s="25"/>
      <c r="H399" s="30"/>
    </row>
    <row r="400" spans="1:8" x14ac:dyDescent="0.25">
      <c r="A400" s="120"/>
      <c r="B400" s="132"/>
      <c r="C400" s="130"/>
      <c r="D400" s="133" t="s">
        <v>1323</v>
      </c>
      <c r="E400" s="120" t="s">
        <v>1324</v>
      </c>
      <c r="F400" s="30"/>
      <c r="G400" s="30"/>
      <c r="H400" s="30"/>
    </row>
    <row r="401" spans="1:8" ht="15.75" x14ac:dyDescent="0.25">
      <c r="A401" s="120"/>
      <c r="B401" s="129" t="s">
        <v>1325</v>
      </c>
      <c r="C401" s="130" t="s">
        <v>1326</v>
      </c>
      <c r="D401" s="38"/>
      <c r="E401" s="25"/>
      <c r="F401" s="25"/>
      <c r="G401" s="25"/>
      <c r="H401" s="30"/>
    </row>
    <row r="402" spans="1:8" ht="15.75" x14ac:dyDescent="0.25">
      <c r="A402" s="120"/>
      <c r="B402" s="132"/>
      <c r="C402" s="130" t="s">
        <v>1327</v>
      </c>
      <c r="D402" s="38" t="s">
        <v>1328</v>
      </c>
      <c r="E402" s="25"/>
      <c r="F402" s="25"/>
      <c r="G402" s="25"/>
      <c r="H402" s="30"/>
    </row>
    <row r="403" spans="1:8" ht="15.75" x14ac:dyDescent="0.25">
      <c r="A403" s="120"/>
      <c r="B403" s="132"/>
      <c r="C403" s="130"/>
      <c r="D403" s="133" t="s">
        <v>1329</v>
      </c>
      <c r="E403" s="120" t="s">
        <v>1330</v>
      </c>
      <c r="F403" s="25"/>
      <c r="G403" s="25"/>
      <c r="H403" s="30"/>
    </row>
    <row r="404" spans="1:8" ht="15.75" x14ac:dyDescent="0.25">
      <c r="A404" s="120"/>
      <c r="B404" s="132"/>
      <c r="C404" s="130"/>
      <c r="D404" s="133" t="s">
        <v>1331</v>
      </c>
      <c r="E404" s="120" t="s">
        <v>1332</v>
      </c>
      <c r="F404" s="25"/>
      <c r="G404" s="25"/>
      <c r="H404" s="30"/>
    </row>
    <row r="405" spans="1:8" ht="15.75" x14ac:dyDescent="0.25">
      <c r="A405" s="120"/>
      <c r="B405" s="132"/>
      <c r="C405" s="130" t="s">
        <v>1333</v>
      </c>
      <c r="D405" s="38" t="s">
        <v>1334</v>
      </c>
      <c r="E405" s="25"/>
      <c r="F405" s="25"/>
      <c r="G405" s="25"/>
      <c r="H405" s="30"/>
    </row>
    <row r="406" spans="1:8" x14ac:dyDescent="0.25">
      <c r="A406" s="120"/>
      <c r="B406" s="132"/>
      <c r="C406" s="130"/>
      <c r="D406" s="133" t="s">
        <v>1335</v>
      </c>
      <c r="E406" s="120" t="s">
        <v>1336</v>
      </c>
      <c r="F406" s="30"/>
      <c r="G406" s="30"/>
      <c r="H406" s="30"/>
    </row>
    <row r="407" spans="1:8" x14ac:dyDescent="0.25">
      <c r="A407" s="120"/>
      <c r="B407" s="132"/>
      <c r="C407" s="130"/>
      <c r="D407" s="133" t="s">
        <v>1337</v>
      </c>
      <c r="E407" s="120" t="s">
        <v>1338</v>
      </c>
      <c r="F407" s="30"/>
      <c r="G407" s="30"/>
      <c r="H407" s="30"/>
    </row>
    <row r="408" spans="1:8" ht="15.75" x14ac:dyDescent="0.25">
      <c r="A408" s="120"/>
      <c r="B408" s="132"/>
      <c r="C408" s="130"/>
      <c r="D408" s="133" t="s">
        <v>1339</v>
      </c>
      <c r="E408" s="120" t="s">
        <v>1340</v>
      </c>
      <c r="F408" s="25"/>
      <c r="G408" s="25"/>
      <c r="H408" s="30"/>
    </row>
    <row r="409" spans="1:8" ht="15.75" x14ac:dyDescent="0.25">
      <c r="A409" s="120"/>
      <c r="B409" s="132"/>
      <c r="C409" s="130"/>
      <c r="D409" s="133" t="s">
        <v>1341</v>
      </c>
      <c r="E409" s="120" t="s">
        <v>1342</v>
      </c>
      <c r="F409" s="25"/>
      <c r="G409" s="25"/>
      <c r="H409" s="30"/>
    </row>
    <row r="410" spans="1:8" ht="15.75" x14ac:dyDescent="0.25">
      <c r="A410" s="120"/>
      <c r="B410" s="132"/>
      <c r="C410" s="130"/>
      <c r="D410" s="133" t="s">
        <v>1343</v>
      </c>
      <c r="E410" s="120" t="s">
        <v>1344</v>
      </c>
      <c r="F410" s="25"/>
      <c r="G410" s="25"/>
      <c r="H410" s="30"/>
    </row>
    <row r="411" spans="1:8" ht="15.75" x14ac:dyDescent="0.25">
      <c r="A411" s="120"/>
      <c r="B411" s="129" t="s">
        <v>1345</v>
      </c>
      <c r="C411" s="130" t="s">
        <v>1346</v>
      </c>
      <c r="D411" s="38"/>
      <c r="E411" s="25"/>
      <c r="F411" s="25"/>
      <c r="G411" s="25"/>
      <c r="H411" s="30"/>
    </row>
    <row r="412" spans="1:8" ht="15.75" x14ac:dyDescent="0.25">
      <c r="A412" s="120"/>
      <c r="B412" s="132"/>
      <c r="C412" s="130" t="s">
        <v>1347</v>
      </c>
      <c r="D412" s="38" t="s">
        <v>1346</v>
      </c>
      <c r="E412" s="25"/>
      <c r="F412" s="25"/>
      <c r="G412" s="25"/>
      <c r="H412" s="30"/>
    </row>
    <row r="413" spans="1:8" ht="15.75" x14ac:dyDescent="0.25">
      <c r="A413" s="120"/>
      <c r="B413" s="132"/>
      <c r="C413" s="130"/>
      <c r="D413" s="133" t="s">
        <v>1348</v>
      </c>
      <c r="E413" s="120" t="s">
        <v>1349</v>
      </c>
      <c r="F413" s="25"/>
      <c r="G413" s="25"/>
      <c r="H413" s="30"/>
    </row>
    <row r="414" spans="1:8" ht="15.75" x14ac:dyDescent="0.25">
      <c r="A414" s="120"/>
      <c r="B414" s="132"/>
      <c r="C414" s="130"/>
      <c r="D414" s="133" t="s">
        <v>1350</v>
      </c>
      <c r="E414" s="120" t="s">
        <v>1351</v>
      </c>
      <c r="F414" s="25"/>
      <c r="G414" s="25"/>
      <c r="H414" s="30"/>
    </row>
    <row r="415" spans="1:8" ht="15.75" x14ac:dyDescent="0.25">
      <c r="A415" s="120"/>
      <c r="B415" s="132"/>
      <c r="C415" s="130"/>
      <c r="D415" s="133" t="s">
        <v>1352</v>
      </c>
      <c r="E415" s="120" t="s">
        <v>1353</v>
      </c>
      <c r="F415" s="25"/>
      <c r="G415" s="25"/>
      <c r="H415" s="30"/>
    </row>
    <row r="416" spans="1:8" ht="15.75" x14ac:dyDescent="0.25">
      <c r="A416" s="120"/>
      <c r="B416" s="132"/>
      <c r="C416" s="130"/>
      <c r="D416" s="133" t="s">
        <v>1354</v>
      </c>
      <c r="E416" s="120" t="s">
        <v>1355</v>
      </c>
      <c r="F416" s="25"/>
      <c r="G416" s="25"/>
      <c r="H416" s="30"/>
    </row>
    <row r="417" spans="1:8" ht="15.75" x14ac:dyDescent="0.25">
      <c r="A417" s="120"/>
      <c r="B417" s="132"/>
      <c r="C417" s="130"/>
      <c r="D417" s="133" t="s">
        <v>1356</v>
      </c>
      <c r="E417" s="120" t="s">
        <v>1357</v>
      </c>
      <c r="F417" s="25"/>
      <c r="G417" s="25"/>
      <c r="H417" s="30"/>
    </row>
    <row r="418" spans="1:8" ht="15.75" x14ac:dyDescent="0.25">
      <c r="A418" s="120"/>
      <c r="B418" s="129" t="s">
        <v>1358</v>
      </c>
      <c r="C418" s="130" t="s">
        <v>1359</v>
      </c>
      <c r="D418" s="38"/>
      <c r="E418" s="25"/>
      <c r="F418" s="25"/>
      <c r="G418" s="25"/>
      <c r="H418" s="30"/>
    </row>
    <row r="419" spans="1:8" ht="15.75" x14ac:dyDescent="0.25">
      <c r="A419" s="120"/>
      <c r="B419" s="132"/>
      <c r="C419" s="130" t="s">
        <v>1360</v>
      </c>
      <c r="D419" s="38" t="s">
        <v>1359</v>
      </c>
      <c r="E419" s="25"/>
      <c r="F419" s="25"/>
      <c r="G419" s="25"/>
      <c r="H419" s="30"/>
    </row>
    <row r="420" spans="1:8" ht="15.75" x14ac:dyDescent="0.25">
      <c r="A420" s="120"/>
      <c r="B420" s="132"/>
      <c r="C420" s="130"/>
      <c r="D420" s="133" t="s">
        <v>1361</v>
      </c>
      <c r="E420" s="120" t="s">
        <v>1362</v>
      </c>
      <c r="F420" s="25"/>
      <c r="G420" s="25"/>
      <c r="H420" s="30"/>
    </row>
    <row r="421" spans="1:8" ht="15.75" x14ac:dyDescent="0.25">
      <c r="A421" s="120"/>
      <c r="B421" s="132"/>
      <c r="C421" s="130"/>
      <c r="D421" s="133" t="s">
        <v>1363</v>
      </c>
      <c r="E421" s="120" t="s">
        <v>1364</v>
      </c>
      <c r="F421" s="25"/>
      <c r="G421" s="25"/>
      <c r="H421" s="30"/>
    </row>
    <row r="422" spans="1:8" ht="15.75" x14ac:dyDescent="0.25">
      <c r="A422" s="120"/>
      <c r="B422" s="132"/>
      <c r="C422" s="130"/>
      <c r="D422" s="133" t="s">
        <v>1365</v>
      </c>
      <c r="E422" s="120" t="s">
        <v>1366</v>
      </c>
      <c r="F422" s="25"/>
      <c r="G422" s="25"/>
      <c r="H422" s="30"/>
    </row>
    <row r="423" spans="1:8" ht="15.75" x14ac:dyDescent="0.25">
      <c r="A423" s="120"/>
      <c r="B423" s="132"/>
      <c r="C423" s="130"/>
      <c r="D423" s="133" t="s">
        <v>1367</v>
      </c>
      <c r="E423" s="120" t="s">
        <v>1368</v>
      </c>
      <c r="F423" s="25"/>
      <c r="G423" s="25"/>
      <c r="H423" s="30"/>
    </row>
    <row r="424" spans="1:8" ht="15.75" x14ac:dyDescent="0.25">
      <c r="A424" s="120"/>
      <c r="B424" s="132"/>
      <c r="C424" s="130"/>
      <c r="D424" s="133" t="s">
        <v>1369</v>
      </c>
      <c r="E424" s="120" t="s">
        <v>1370</v>
      </c>
      <c r="F424" s="25"/>
      <c r="G424" s="25"/>
      <c r="H424" s="30"/>
    </row>
    <row r="425" spans="1:8" ht="15.75" x14ac:dyDescent="0.25">
      <c r="A425" s="120"/>
      <c r="B425" s="132"/>
      <c r="C425" s="130"/>
      <c r="D425" s="133" t="s">
        <v>1371</v>
      </c>
      <c r="E425" s="120" t="s">
        <v>1372</v>
      </c>
      <c r="F425" s="25"/>
      <c r="G425" s="25"/>
      <c r="H425" s="30"/>
    </row>
    <row r="426" spans="1:8" ht="15.75" x14ac:dyDescent="0.25">
      <c r="A426" s="120"/>
      <c r="B426" s="132"/>
      <c r="C426" s="130"/>
      <c r="D426" s="133" t="s">
        <v>1373</v>
      </c>
      <c r="E426" s="120" t="s">
        <v>1374</v>
      </c>
      <c r="F426" s="25"/>
      <c r="G426" s="25"/>
      <c r="H426" s="30"/>
    </row>
    <row r="427" spans="1:8" ht="15.75" x14ac:dyDescent="0.25">
      <c r="A427" s="120"/>
      <c r="B427" s="129" t="s">
        <v>1375</v>
      </c>
      <c r="C427" s="130" t="s">
        <v>1376</v>
      </c>
      <c r="D427" s="38"/>
      <c r="E427" s="25"/>
      <c r="F427" s="25"/>
      <c r="G427" s="25"/>
      <c r="H427" s="30"/>
    </row>
    <row r="428" spans="1:8" ht="15.75" x14ac:dyDescent="0.25">
      <c r="A428" s="120"/>
      <c r="B428" s="132"/>
      <c r="C428" s="130" t="s">
        <v>1377</v>
      </c>
      <c r="D428" s="38" t="s">
        <v>1378</v>
      </c>
      <c r="E428" s="25"/>
      <c r="F428" s="25"/>
      <c r="G428" s="25"/>
      <c r="H428" s="30"/>
    </row>
    <row r="429" spans="1:8" ht="15.75" x14ac:dyDescent="0.25">
      <c r="A429" s="120"/>
      <c r="B429" s="132"/>
      <c r="C429" s="130"/>
      <c r="D429" s="133" t="s">
        <v>1379</v>
      </c>
      <c r="E429" s="120" t="s">
        <v>1380</v>
      </c>
      <c r="F429" s="25"/>
      <c r="G429" s="25"/>
      <c r="H429" s="30"/>
    </row>
    <row r="430" spans="1:8" ht="15.75" x14ac:dyDescent="0.25">
      <c r="A430" s="120"/>
      <c r="B430" s="132"/>
      <c r="C430" s="130"/>
      <c r="D430" s="133" t="s">
        <v>1381</v>
      </c>
      <c r="E430" s="120" t="s">
        <v>1382</v>
      </c>
      <c r="F430" s="25"/>
      <c r="G430" s="25"/>
      <c r="H430" s="30"/>
    </row>
    <row r="431" spans="1:8" ht="15.75" x14ac:dyDescent="0.25">
      <c r="A431" s="120"/>
      <c r="B431" s="132"/>
      <c r="C431" s="130" t="s">
        <v>1383</v>
      </c>
      <c r="D431" s="38" t="s">
        <v>1384</v>
      </c>
      <c r="E431" s="25"/>
      <c r="F431" s="25"/>
      <c r="G431" s="25"/>
      <c r="H431" s="30"/>
    </row>
    <row r="432" spans="1:8" ht="15.75" x14ac:dyDescent="0.25">
      <c r="A432" s="120"/>
      <c r="B432" s="132"/>
      <c r="C432" s="130"/>
      <c r="D432" s="133" t="s">
        <v>1385</v>
      </c>
      <c r="E432" s="120" t="s">
        <v>1384</v>
      </c>
      <c r="F432" s="25"/>
      <c r="G432" s="25"/>
      <c r="H432" s="30"/>
    </row>
    <row r="433" spans="1:8" ht="15.75" x14ac:dyDescent="0.25">
      <c r="A433" s="25"/>
      <c r="B433" s="132"/>
      <c r="C433" s="130" t="s">
        <v>1386</v>
      </c>
      <c r="D433" s="38" t="s">
        <v>1387</v>
      </c>
      <c r="E433" s="25"/>
      <c r="F433" s="25"/>
      <c r="G433" s="25"/>
      <c r="H433" s="30"/>
    </row>
    <row r="434" spans="1:8" ht="15.75" x14ac:dyDescent="0.25">
      <c r="A434" s="120"/>
      <c r="B434" s="132"/>
      <c r="C434" s="130"/>
      <c r="D434" s="133" t="s">
        <v>1388</v>
      </c>
      <c r="E434" s="120" t="s">
        <v>1389</v>
      </c>
      <c r="F434" s="25"/>
      <c r="G434" s="25"/>
      <c r="H434" s="30"/>
    </row>
    <row r="435" spans="1:8" ht="15.75" x14ac:dyDescent="0.25">
      <c r="A435" s="120"/>
      <c r="B435" s="132"/>
      <c r="C435" s="130"/>
      <c r="D435" s="133" t="s">
        <v>1390</v>
      </c>
      <c r="E435" s="120" t="s">
        <v>1391</v>
      </c>
      <c r="F435" s="25"/>
      <c r="G435" s="25"/>
      <c r="H435" s="30"/>
    </row>
    <row r="436" spans="1:8" ht="15.75" x14ac:dyDescent="0.25">
      <c r="A436" s="120"/>
      <c r="B436" s="132"/>
      <c r="C436" s="130"/>
      <c r="D436" s="133" t="s">
        <v>1392</v>
      </c>
      <c r="E436" s="120" t="s">
        <v>1393</v>
      </c>
      <c r="F436" s="25"/>
      <c r="G436" s="25"/>
      <c r="H436" s="30"/>
    </row>
    <row r="437" spans="1:8" ht="15.75" x14ac:dyDescent="0.25">
      <c r="A437" s="120"/>
      <c r="B437" s="132"/>
      <c r="C437" s="130"/>
      <c r="D437" s="133" t="s">
        <v>1394</v>
      </c>
      <c r="E437" s="120" t="s">
        <v>1395</v>
      </c>
      <c r="F437" s="25"/>
      <c r="G437" s="25"/>
      <c r="H437" s="30"/>
    </row>
    <row r="438" spans="1:8" ht="15.75" x14ac:dyDescent="0.25">
      <c r="A438" s="120"/>
      <c r="B438" s="132"/>
      <c r="C438" s="130"/>
      <c r="D438" s="133" t="s">
        <v>1396</v>
      </c>
      <c r="E438" s="120" t="s">
        <v>1397</v>
      </c>
      <c r="F438" s="25"/>
      <c r="G438" s="25"/>
      <c r="H438" s="30"/>
    </row>
    <row r="439" spans="1:8" ht="15.75" x14ac:dyDescent="0.25">
      <c r="A439" s="120"/>
      <c r="B439" s="132"/>
      <c r="C439" s="130"/>
      <c r="D439" s="133" t="s">
        <v>1398</v>
      </c>
      <c r="E439" s="120" t="s">
        <v>1399</v>
      </c>
      <c r="F439" s="25"/>
      <c r="G439" s="25"/>
      <c r="H439" s="30"/>
    </row>
    <row r="440" spans="1:8" ht="15.75" x14ac:dyDescent="0.25">
      <c r="A440" s="120"/>
      <c r="B440" s="132"/>
      <c r="C440" s="130"/>
      <c r="D440" s="133" t="s">
        <v>1400</v>
      </c>
      <c r="E440" s="120" t="s">
        <v>1401</v>
      </c>
      <c r="F440" s="25"/>
      <c r="G440" s="25"/>
      <c r="H440" s="30"/>
    </row>
    <row r="441" spans="1:8" ht="15.75" x14ac:dyDescent="0.25">
      <c r="A441" s="120"/>
      <c r="B441" s="129" t="s">
        <v>1402</v>
      </c>
      <c r="C441" s="130" t="s">
        <v>1403</v>
      </c>
      <c r="D441" s="38"/>
      <c r="E441" s="25"/>
      <c r="F441" s="25"/>
      <c r="G441" s="25"/>
      <c r="H441" s="30"/>
    </row>
    <row r="442" spans="1:8" ht="15.75" x14ac:dyDescent="0.25">
      <c r="A442" s="120"/>
      <c r="B442" s="132"/>
      <c r="C442" s="130" t="s">
        <v>1404</v>
      </c>
      <c r="D442" s="38" t="s">
        <v>1403</v>
      </c>
      <c r="E442" s="25"/>
      <c r="F442" s="25"/>
      <c r="G442" s="25"/>
      <c r="H442" s="30"/>
    </row>
    <row r="443" spans="1:8" ht="15.75" x14ac:dyDescent="0.25">
      <c r="A443" s="120"/>
      <c r="B443" s="132"/>
      <c r="C443" s="130"/>
      <c r="D443" s="133" t="s">
        <v>1405</v>
      </c>
      <c r="E443" s="120" t="s">
        <v>1403</v>
      </c>
      <c r="F443" s="25"/>
      <c r="G443" s="25"/>
      <c r="H443" s="30"/>
    </row>
    <row r="444" spans="1:8" ht="15.75" x14ac:dyDescent="0.25">
      <c r="A444" s="120"/>
      <c r="B444" s="132"/>
      <c r="C444" s="130"/>
      <c r="D444" s="38"/>
      <c r="E444" s="120"/>
      <c r="F444" s="25"/>
      <c r="G444" s="25"/>
      <c r="H444" s="30"/>
    </row>
    <row r="445" spans="1:8" ht="15.75" x14ac:dyDescent="0.25">
      <c r="A445" s="122" t="s">
        <v>37</v>
      </c>
      <c r="B445" s="123" t="s">
        <v>1406</v>
      </c>
      <c r="C445" s="126"/>
      <c r="D445" s="127"/>
      <c r="E445" s="135"/>
      <c r="F445" s="25"/>
      <c r="G445" s="25"/>
      <c r="H445" s="30"/>
    </row>
    <row r="446" spans="1:8" ht="15.75" x14ac:dyDescent="0.25">
      <c r="A446" s="120"/>
      <c r="B446" s="129" t="s">
        <v>1407</v>
      </c>
      <c r="C446" s="130" t="s">
        <v>1408</v>
      </c>
      <c r="D446" s="38"/>
      <c r="E446" s="25"/>
      <c r="F446" s="25"/>
      <c r="G446" s="25"/>
      <c r="H446" s="30"/>
    </row>
    <row r="447" spans="1:8" ht="15.75" x14ac:dyDescent="0.25">
      <c r="A447" s="120"/>
      <c r="B447" s="132"/>
      <c r="C447" s="130" t="s">
        <v>1409</v>
      </c>
      <c r="D447" s="38" t="s">
        <v>1410</v>
      </c>
      <c r="E447" s="25"/>
      <c r="F447" s="25"/>
      <c r="G447" s="25"/>
      <c r="H447" s="30"/>
    </row>
    <row r="448" spans="1:8" ht="15.75" x14ac:dyDescent="0.25">
      <c r="A448" s="120"/>
      <c r="B448" s="132"/>
      <c r="C448" s="130"/>
      <c r="D448" s="133" t="s">
        <v>1411</v>
      </c>
      <c r="E448" s="120" t="s">
        <v>1412</v>
      </c>
      <c r="F448" s="25"/>
      <c r="G448" s="25"/>
      <c r="H448" s="30"/>
    </row>
    <row r="449" spans="1:8" ht="15.75" x14ac:dyDescent="0.25">
      <c r="A449" s="120"/>
      <c r="B449" s="132"/>
      <c r="C449" s="130"/>
      <c r="D449" s="133" t="s">
        <v>1413</v>
      </c>
      <c r="E449" s="120" t="s">
        <v>1414</v>
      </c>
      <c r="F449" s="25"/>
      <c r="G449" s="25"/>
      <c r="H449" s="30"/>
    </row>
    <row r="450" spans="1:8" x14ac:dyDescent="0.25">
      <c r="A450" s="120"/>
      <c r="B450" s="132"/>
      <c r="C450" s="130"/>
      <c r="D450" s="133" t="s">
        <v>1415</v>
      </c>
      <c r="E450" s="120" t="s">
        <v>1416</v>
      </c>
      <c r="F450" s="30"/>
      <c r="G450" s="30"/>
      <c r="H450" s="30"/>
    </row>
    <row r="451" spans="1:8" ht="15.75" x14ac:dyDescent="0.25">
      <c r="A451" s="120"/>
      <c r="B451" s="132"/>
      <c r="C451" s="130" t="s">
        <v>1417</v>
      </c>
      <c r="D451" s="38" t="s">
        <v>1418</v>
      </c>
      <c r="E451" s="25"/>
      <c r="F451" s="30"/>
      <c r="G451" s="30"/>
      <c r="H451" s="30"/>
    </row>
    <row r="452" spans="1:8" ht="15.75" x14ac:dyDescent="0.25">
      <c r="A452" s="120"/>
      <c r="B452" s="132"/>
      <c r="C452" s="130"/>
      <c r="D452" s="133" t="s">
        <v>1419</v>
      </c>
      <c r="E452" s="120" t="s">
        <v>1420</v>
      </c>
      <c r="F452" s="25"/>
      <c r="G452" s="25"/>
      <c r="H452" s="30"/>
    </row>
    <row r="453" spans="1:8" ht="15.75" x14ac:dyDescent="0.25">
      <c r="A453" s="120"/>
      <c r="B453" s="132"/>
      <c r="C453" s="130"/>
      <c r="D453" s="133" t="s">
        <v>1421</v>
      </c>
      <c r="E453" s="120" t="s">
        <v>1422</v>
      </c>
      <c r="F453" s="25"/>
      <c r="G453" s="25"/>
      <c r="H453" s="30"/>
    </row>
    <row r="454" spans="1:8" ht="15.75" x14ac:dyDescent="0.25">
      <c r="A454" s="120"/>
      <c r="B454" s="129" t="s">
        <v>1423</v>
      </c>
      <c r="C454" s="130" t="s">
        <v>1424</v>
      </c>
      <c r="D454" s="38"/>
      <c r="E454" s="25"/>
      <c r="F454" s="25"/>
      <c r="G454" s="25"/>
      <c r="H454" s="30"/>
    </row>
    <row r="455" spans="1:8" ht="15.75" x14ac:dyDescent="0.25">
      <c r="A455" s="120"/>
      <c r="B455" s="132"/>
      <c r="C455" s="130" t="s">
        <v>1425</v>
      </c>
      <c r="D455" s="38" t="s">
        <v>1424</v>
      </c>
      <c r="E455" s="25"/>
      <c r="F455" s="30"/>
      <c r="G455" s="30"/>
      <c r="H455" s="30"/>
    </row>
    <row r="456" spans="1:8" ht="15.75" x14ac:dyDescent="0.25">
      <c r="A456" s="120"/>
      <c r="B456" s="132"/>
      <c r="C456" s="130"/>
      <c r="D456" s="133" t="s">
        <v>1426</v>
      </c>
      <c r="E456" s="120" t="s">
        <v>1424</v>
      </c>
      <c r="F456" s="25"/>
      <c r="G456" s="25"/>
      <c r="H456" s="30"/>
    </row>
    <row r="457" spans="1:8" ht="15.75" x14ac:dyDescent="0.25">
      <c r="A457" s="120"/>
      <c r="B457" s="129" t="s">
        <v>1427</v>
      </c>
      <c r="C457" s="130" t="s">
        <v>1428</v>
      </c>
      <c r="D457" s="38"/>
      <c r="E457" s="25"/>
      <c r="F457" s="30"/>
      <c r="G457" s="30"/>
      <c r="H457" s="30"/>
    </row>
    <row r="458" spans="1:8" ht="15.75" x14ac:dyDescent="0.25">
      <c r="A458" s="120"/>
      <c r="B458" s="132"/>
      <c r="C458" s="130" t="s">
        <v>1429</v>
      </c>
      <c r="D458" s="38" t="s">
        <v>1430</v>
      </c>
      <c r="E458" s="25"/>
      <c r="F458" s="30"/>
      <c r="G458" s="30"/>
      <c r="H458" s="30"/>
    </row>
    <row r="459" spans="1:8" ht="15.75" x14ac:dyDescent="0.25">
      <c r="A459" s="120"/>
      <c r="B459" s="132"/>
      <c r="C459" s="130"/>
      <c r="D459" s="133" t="s">
        <v>1431</v>
      </c>
      <c r="E459" s="120" t="s">
        <v>1430</v>
      </c>
      <c r="F459" s="25"/>
      <c r="G459" s="25"/>
      <c r="H459" s="30"/>
    </row>
    <row r="460" spans="1:8" ht="15.75" x14ac:dyDescent="0.25">
      <c r="A460" s="120"/>
      <c r="B460" s="132"/>
      <c r="C460" s="130" t="s">
        <v>1432</v>
      </c>
      <c r="D460" s="38" t="s">
        <v>1433</v>
      </c>
      <c r="E460" s="25"/>
      <c r="F460" s="30"/>
      <c r="G460" s="30"/>
      <c r="H460" s="30"/>
    </row>
    <row r="461" spans="1:8" x14ac:dyDescent="0.25">
      <c r="A461" s="120"/>
      <c r="B461" s="132"/>
      <c r="C461" s="130"/>
      <c r="D461" s="133" t="s">
        <v>1434</v>
      </c>
      <c r="E461" s="120" t="s">
        <v>1435</v>
      </c>
      <c r="F461" s="30"/>
      <c r="G461" s="30"/>
      <c r="H461" s="30"/>
    </row>
    <row r="462" spans="1:8" ht="15.75" x14ac:dyDescent="0.25">
      <c r="A462" s="120"/>
      <c r="B462" s="132"/>
      <c r="C462" s="130"/>
      <c r="D462" s="133" t="s">
        <v>1436</v>
      </c>
      <c r="E462" s="120" t="s">
        <v>1437</v>
      </c>
      <c r="F462" s="25"/>
      <c r="G462" s="25"/>
      <c r="H462" s="30"/>
    </row>
    <row r="463" spans="1:8" x14ac:dyDescent="0.25">
      <c r="A463" s="120"/>
      <c r="B463" s="132"/>
      <c r="C463" s="130"/>
      <c r="D463" s="133" t="s">
        <v>1438</v>
      </c>
      <c r="E463" s="120" t="s">
        <v>1439</v>
      </c>
      <c r="F463" s="30"/>
      <c r="G463" s="30"/>
      <c r="H463" s="30"/>
    </row>
    <row r="464" spans="1:8" ht="15.75" x14ac:dyDescent="0.25">
      <c r="A464" s="120"/>
      <c r="B464" s="132"/>
      <c r="C464" s="130"/>
      <c r="D464" s="133" t="s">
        <v>1440</v>
      </c>
      <c r="E464" s="120" t="s">
        <v>1441</v>
      </c>
      <c r="F464" s="25"/>
      <c r="G464" s="25"/>
      <c r="H464" s="30"/>
    </row>
    <row r="465" spans="1:8" ht="15.75" x14ac:dyDescent="0.25">
      <c r="A465" s="120"/>
      <c r="B465" s="129" t="s">
        <v>1442</v>
      </c>
      <c r="C465" s="130" t="s">
        <v>1443</v>
      </c>
      <c r="D465" s="38"/>
      <c r="E465" s="25"/>
      <c r="F465" s="25"/>
      <c r="G465" s="25"/>
      <c r="H465" s="30"/>
    </row>
    <row r="466" spans="1:8" ht="15.75" x14ac:dyDescent="0.25">
      <c r="A466" s="120"/>
      <c r="B466" s="132"/>
      <c r="C466" s="130" t="s">
        <v>1444</v>
      </c>
      <c r="D466" s="38" t="s">
        <v>1445</v>
      </c>
      <c r="E466" s="25"/>
      <c r="F466" s="25"/>
      <c r="G466" s="25"/>
      <c r="H466" s="30"/>
    </row>
    <row r="467" spans="1:8" ht="15.75" x14ac:dyDescent="0.25">
      <c r="A467" s="120"/>
      <c r="B467" s="132"/>
      <c r="C467" s="130"/>
      <c r="D467" s="133" t="s">
        <v>1446</v>
      </c>
      <c r="E467" s="120" t="s">
        <v>1447</v>
      </c>
      <c r="F467" s="25"/>
      <c r="G467" s="25"/>
      <c r="H467" s="30"/>
    </row>
    <row r="468" spans="1:8" ht="15.75" x14ac:dyDescent="0.25">
      <c r="A468" s="120"/>
      <c r="B468" s="132"/>
      <c r="C468" s="130"/>
      <c r="D468" s="133" t="s">
        <v>1448</v>
      </c>
      <c r="E468" s="120" t="s">
        <v>1449</v>
      </c>
      <c r="F468" s="25"/>
      <c r="G468" s="25"/>
      <c r="H468" s="30"/>
    </row>
    <row r="469" spans="1:8" ht="15.75" x14ac:dyDescent="0.25">
      <c r="A469" s="120"/>
      <c r="B469" s="132"/>
      <c r="C469" s="130"/>
      <c r="D469" s="133" t="s">
        <v>1450</v>
      </c>
      <c r="E469" s="120" t="s">
        <v>1451</v>
      </c>
      <c r="F469" s="25"/>
      <c r="G469" s="25"/>
      <c r="H469" s="30"/>
    </row>
    <row r="470" spans="1:8" ht="15.75" x14ac:dyDescent="0.25">
      <c r="A470" s="120"/>
      <c r="B470" s="132"/>
      <c r="C470" s="130"/>
      <c r="D470" s="133" t="s">
        <v>1452</v>
      </c>
      <c r="E470" s="120" t="s">
        <v>1453</v>
      </c>
      <c r="F470" s="25"/>
      <c r="G470" s="25"/>
      <c r="H470" s="30"/>
    </row>
    <row r="471" spans="1:8" ht="15.75" x14ac:dyDescent="0.25">
      <c r="A471" s="120"/>
      <c r="B471" s="132"/>
      <c r="C471" s="130" t="s">
        <v>1454</v>
      </c>
      <c r="D471" s="38" t="s">
        <v>1455</v>
      </c>
      <c r="E471" s="25"/>
      <c r="F471" s="25"/>
      <c r="G471" s="25"/>
      <c r="H471" s="30"/>
    </row>
    <row r="472" spans="1:8" x14ac:dyDescent="0.25">
      <c r="A472" s="120"/>
      <c r="B472" s="132"/>
      <c r="C472" s="130"/>
      <c r="D472" s="133" t="s">
        <v>1456</v>
      </c>
      <c r="E472" s="120" t="s">
        <v>1457</v>
      </c>
      <c r="F472" s="30"/>
      <c r="G472" s="30"/>
      <c r="H472" s="30"/>
    </row>
    <row r="473" spans="1:8" ht="15.75" x14ac:dyDescent="0.25">
      <c r="A473" s="120"/>
      <c r="B473" s="132"/>
      <c r="C473" s="130"/>
      <c r="D473" s="133" t="s">
        <v>1458</v>
      </c>
      <c r="E473" s="120" t="s">
        <v>1459</v>
      </c>
      <c r="F473" s="25"/>
      <c r="G473" s="25"/>
      <c r="H473" s="30"/>
    </row>
    <row r="474" spans="1:8" ht="15.75" x14ac:dyDescent="0.25">
      <c r="A474" s="120"/>
      <c r="B474" s="132"/>
      <c r="C474" s="130"/>
      <c r="D474" s="133" t="s">
        <v>1460</v>
      </c>
      <c r="E474" s="120" t="s">
        <v>1461</v>
      </c>
      <c r="F474" s="25"/>
      <c r="G474" s="25"/>
      <c r="H474" s="30"/>
    </row>
    <row r="475" spans="1:8" ht="15.75" x14ac:dyDescent="0.25">
      <c r="A475" s="120"/>
      <c r="B475" s="132"/>
      <c r="C475" s="130" t="s">
        <v>1462</v>
      </c>
      <c r="D475" s="38" t="s">
        <v>1463</v>
      </c>
      <c r="E475" s="25"/>
      <c r="F475" s="25"/>
      <c r="G475" s="25"/>
      <c r="H475" s="30"/>
    </row>
    <row r="476" spans="1:8" x14ac:dyDescent="0.25">
      <c r="A476" s="120"/>
      <c r="B476" s="132"/>
      <c r="C476" s="130"/>
      <c r="D476" s="133" t="s">
        <v>1464</v>
      </c>
      <c r="E476" s="120" t="s">
        <v>1465</v>
      </c>
      <c r="F476" s="30"/>
      <c r="G476" s="30"/>
      <c r="H476" s="30"/>
    </row>
    <row r="477" spans="1:8" ht="15.75" x14ac:dyDescent="0.25">
      <c r="A477" s="120"/>
      <c r="B477" s="132"/>
      <c r="C477" s="130"/>
      <c r="D477" s="133" t="s">
        <v>1466</v>
      </c>
      <c r="E477" s="120" t="s">
        <v>1467</v>
      </c>
      <c r="F477" s="25"/>
      <c r="G477" s="25"/>
      <c r="H477" s="30"/>
    </row>
    <row r="478" spans="1:8" ht="15.75" x14ac:dyDescent="0.25">
      <c r="A478" s="120"/>
      <c r="B478" s="132"/>
      <c r="C478" s="130" t="s">
        <v>1468</v>
      </c>
      <c r="D478" s="38" t="s">
        <v>1469</v>
      </c>
      <c r="E478" s="25"/>
      <c r="F478" s="25"/>
      <c r="G478" s="25"/>
      <c r="H478" s="30"/>
    </row>
    <row r="479" spans="1:8" x14ac:dyDescent="0.25">
      <c r="A479" s="120"/>
      <c r="B479" s="132"/>
      <c r="C479" s="130"/>
      <c r="D479" s="133" t="s">
        <v>1470</v>
      </c>
      <c r="E479" s="120" t="s">
        <v>1471</v>
      </c>
      <c r="F479" s="30"/>
      <c r="G479" s="30"/>
      <c r="H479" s="30"/>
    </row>
    <row r="480" spans="1:8" ht="15.75" x14ac:dyDescent="0.25">
      <c r="A480" s="120"/>
      <c r="B480" s="132"/>
      <c r="C480" s="130"/>
      <c r="D480" s="133" t="s">
        <v>1472</v>
      </c>
      <c r="E480" s="120" t="s">
        <v>1473</v>
      </c>
      <c r="F480" s="25"/>
      <c r="G480" s="25"/>
      <c r="H480" s="30"/>
    </row>
    <row r="481" spans="1:8" ht="15.75" x14ac:dyDescent="0.25">
      <c r="A481" s="120"/>
      <c r="B481" s="132"/>
      <c r="C481" s="130"/>
      <c r="D481" s="133" t="s">
        <v>1474</v>
      </c>
      <c r="E481" s="120" t="s">
        <v>1475</v>
      </c>
      <c r="F481" s="25"/>
      <c r="G481" s="25"/>
      <c r="H481" s="30"/>
    </row>
    <row r="482" spans="1:8" ht="15.75" x14ac:dyDescent="0.25">
      <c r="A482" s="120"/>
      <c r="B482" s="132"/>
      <c r="C482" s="130"/>
      <c r="D482" s="133" t="s">
        <v>1476</v>
      </c>
      <c r="E482" s="120" t="s">
        <v>1477</v>
      </c>
      <c r="F482" s="25"/>
      <c r="G482" s="25"/>
      <c r="H482" s="30"/>
    </row>
    <row r="483" spans="1:8" ht="15.75" x14ac:dyDescent="0.25">
      <c r="A483" s="120"/>
      <c r="B483" s="132"/>
      <c r="C483" s="130"/>
      <c r="D483" s="133" t="s">
        <v>1478</v>
      </c>
      <c r="E483" s="120" t="s">
        <v>1479</v>
      </c>
      <c r="F483" s="25"/>
      <c r="G483" s="25"/>
      <c r="H483" s="30"/>
    </row>
    <row r="484" spans="1:8" ht="15.75" x14ac:dyDescent="0.25">
      <c r="A484" s="120"/>
      <c r="B484" s="132"/>
      <c r="C484" s="130" t="s">
        <v>1480</v>
      </c>
      <c r="D484" s="38" t="s">
        <v>1481</v>
      </c>
      <c r="E484" s="25"/>
      <c r="F484" s="25"/>
      <c r="G484" s="25"/>
      <c r="H484" s="30"/>
    </row>
    <row r="485" spans="1:8" x14ac:dyDescent="0.25">
      <c r="A485" s="120"/>
      <c r="B485" s="132"/>
      <c r="C485" s="130"/>
      <c r="D485" s="133" t="s">
        <v>1482</v>
      </c>
      <c r="E485" s="120" t="s">
        <v>1483</v>
      </c>
      <c r="F485" s="30"/>
      <c r="G485" s="30"/>
      <c r="H485" s="30"/>
    </row>
    <row r="486" spans="1:8" ht="15.75" x14ac:dyDescent="0.25">
      <c r="A486" s="120"/>
      <c r="B486" s="132"/>
      <c r="C486" s="130"/>
      <c r="D486" s="133" t="s">
        <v>1484</v>
      </c>
      <c r="E486" s="120" t="s">
        <v>1485</v>
      </c>
      <c r="F486" s="25"/>
      <c r="G486" s="25"/>
      <c r="H486" s="30"/>
    </row>
    <row r="487" spans="1:8" ht="15.75" x14ac:dyDescent="0.25">
      <c r="A487" s="120"/>
      <c r="B487" s="132"/>
      <c r="C487" s="130"/>
      <c r="D487" s="133" t="s">
        <v>1486</v>
      </c>
      <c r="E487" s="120" t="s">
        <v>1487</v>
      </c>
      <c r="F487" s="25"/>
      <c r="G487" s="25"/>
      <c r="H487" s="30"/>
    </row>
    <row r="488" spans="1:8" ht="15.75" x14ac:dyDescent="0.25">
      <c r="A488" s="120"/>
      <c r="B488" s="132"/>
      <c r="C488" s="130"/>
      <c r="D488" s="133" t="s">
        <v>1488</v>
      </c>
      <c r="E488" s="120" t="s">
        <v>1489</v>
      </c>
      <c r="F488" s="25"/>
      <c r="G488" s="25"/>
      <c r="H488" s="30"/>
    </row>
    <row r="489" spans="1:8" ht="15.75" x14ac:dyDescent="0.25">
      <c r="A489" s="120"/>
      <c r="B489" s="132"/>
      <c r="C489" s="130" t="s">
        <v>1490</v>
      </c>
      <c r="D489" s="38" t="s">
        <v>1491</v>
      </c>
      <c r="E489" s="25"/>
      <c r="F489" s="30"/>
      <c r="G489" s="30"/>
      <c r="H489" s="30"/>
    </row>
    <row r="490" spans="1:8" ht="15.75" x14ac:dyDescent="0.25">
      <c r="A490" s="120"/>
      <c r="B490" s="132"/>
      <c r="C490" s="130"/>
      <c r="D490" s="133" t="s">
        <v>1492</v>
      </c>
      <c r="E490" s="120" t="s">
        <v>1491</v>
      </c>
      <c r="F490" s="25"/>
      <c r="G490" s="25"/>
      <c r="H490" s="30"/>
    </row>
    <row r="491" spans="1:8" ht="15.75" x14ac:dyDescent="0.25">
      <c r="A491" s="120"/>
      <c r="B491" s="132"/>
      <c r="C491" s="130" t="s">
        <v>1493</v>
      </c>
      <c r="D491" s="38" t="s">
        <v>1494</v>
      </c>
      <c r="E491" s="25"/>
      <c r="F491" s="30"/>
      <c r="G491" s="30"/>
      <c r="H491" s="30"/>
    </row>
    <row r="492" spans="1:8" ht="15.75" x14ac:dyDescent="0.25">
      <c r="A492" s="120"/>
      <c r="B492" s="132"/>
      <c r="C492" s="130"/>
      <c r="D492" s="133" t="s">
        <v>1495</v>
      </c>
      <c r="E492" s="120" t="s">
        <v>1496</v>
      </c>
      <c r="F492" s="25"/>
      <c r="G492" s="25"/>
      <c r="H492" s="30"/>
    </row>
    <row r="493" spans="1:8" ht="15.75" x14ac:dyDescent="0.25">
      <c r="A493" s="120"/>
      <c r="B493" s="132"/>
      <c r="C493" s="130"/>
      <c r="D493" s="133" t="s">
        <v>1497</v>
      </c>
      <c r="E493" s="120" t="s">
        <v>1498</v>
      </c>
      <c r="F493" s="25"/>
      <c r="G493" s="25"/>
      <c r="H493" s="30"/>
    </row>
    <row r="494" spans="1:8" ht="15.75" x14ac:dyDescent="0.25">
      <c r="A494" s="120"/>
      <c r="B494" s="132"/>
      <c r="C494" s="130"/>
      <c r="D494" s="133" t="s">
        <v>1499</v>
      </c>
      <c r="E494" s="120" t="s">
        <v>1500</v>
      </c>
      <c r="F494" s="25"/>
      <c r="G494" s="25"/>
      <c r="H494" s="30"/>
    </row>
    <row r="495" spans="1:8" ht="15.75" x14ac:dyDescent="0.25">
      <c r="A495" s="120"/>
      <c r="B495" s="132"/>
      <c r="C495" s="130"/>
      <c r="D495" s="133" t="s">
        <v>1501</v>
      </c>
      <c r="E495" s="120" t="s">
        <v>1502</v>
      </c>
      <c r="F495" s="25"/>
      <c r="G495" s="25"/>
      <c r="H495" s="30"/>
    </row>
    <row r="496" spans="1:8" ht="15.75" x14ac:dyDescent="0.25">
      <c r="A496" s="120"/>
      <c r="B496" s="132"/>
      <c r="C496" s="130"/>
      <c r="D496" s="133" t="s">
        <v>1503</v>
      </c>
      <c r="E496" s="120" t="s">
        <v>1504</v>
      </c>
      <c r="F496" s="25"/>
      <c r="G496" s="25"/>
      <c r="H496" s="30"/>
    </row>
    <row r="497" spans="1:8" ht="15.75" x14ac:dyDescent="0.25">
      <c r="A497" s="120"/>
      <c r="B497" s="129" t="s">
        <v>1505</v>
      </c>
      <c r="C497" s="130" t="s">
        <v>1506</v>
      </c>
      <c r="D497" s="38"/>
      <c r="E497" s="25"/>
      <c r="F497" s="30"/>
      <c r="G497" s="30"/>
      <c r="H497" s="30"/>
    </row>
    <row r="498" spans="1:8" ht="15.75" x14ac:dyDescent="0.25">
      <c r="A498" s="120"/>
      <c r="B498" s="132"/>
      <c r="C498" s="130" t="s">
        <v>1507</v>
      </c>
      <c r="D498" s="38" t="s">
        <v>1508</v>
      </c>
      <c r="E498" s="25"/>
      <c r="F498" s="30"/>
      <c r="G498" s="30"/>
      <c r="H498" s="30"/>
    </row>
    <row r="499" spans="1:8" ht="15.75" x14ac:dyDescent="0.25">
      <c r="A499" s="120"/>
      <c r="B499" s="132"/>
      <c r="C499" s="130"/>
      <c r="D499" s="133" t="s">
        <v>1509</v>
      </c>
      <c r="E499" s="120" t="s">
        <v>1508</v>
      </c>
      <c r="F499" s="25"/>
      <c r="G499" s="25"/>
      <c r="H499" s="30"/>
    </row>
    <row r="500" spans="1:8" ht="15.75" x14ac:dyDescent="0.25">
      <c r="A500" s="120"/>
      <c r="B500" s="132"/>
      <c r="C500" s="130" t="s">
        <v>1510</v>
      </c>
      <c r="D500" s="38" t="s">
        <v>1511</v>
      </c>
      <c r="E500" s="25"/>
      <c r="F500" s="25"/>
      <c r="G500" s="25"/>
      <c r="H500" s="30"/>
    </row>
    <row r="501" spans="1:8" ht="15.75" x14ac:dyDescent="0.25">
      <c r="A501" s="120"/>
      <c r="B501" s="132"/>
      <c r="C501" s="130"/>
      <c r="D501" s="133" t="s">
        <v>1512</v>
      </c>
      <c r="E501" s="120" t="s">
        <v>1511</v>
      </c>
      <c r="F501" s="25"/>
      <c r="G501" s="25"/>
      <c r="H501" s="30"/>
    </row>
    <row r="502" spans="1:8" ht="15.75" x14ac:dyDescent="0.25">
      <c r="A502" s="120"/>
      <c r="B502" s="132"/>
      <c r="C502" s="130"/>
      <c r="D502" s="38"/>
      <c r="E502" s="120"/>
      <c r="F502" s="25"/>
      <c r="G502" s="25"/>
      <c r="H502" s="30"/>
    </row>
    <row r="503" spans="1:8" ht="15.75" x14ac:dyDescent="0.25">
      <c r="A503" s="122" t="s">
        <v>1513</v>
      </c>
      <c r="B503" s="123" t="s">
        <v>1514</v>
      </c>
      <c r="C503" s="126"/>
      <c r="D503" s="127"/>
      <c r="E503" s="135"/>
      <c r="F503" s="25"/>
      <c r="G503" s="25"/>
      <c r="H503" s="30"/>
    </row>
    <row r="504" spans="1:8" ht="15.75" x14ac:dyDescent="0.25">
      <c r="A504" s="120"/>
      <c r="B504" s="129" t="s">
        <v>1515</v>
      </c>
      <c r="C504" s="130" t="s">
        <v>1516</v>
      </c>
      <c r="D504" s="38"/>
      <c r="E504" s="25"/>
      <c r="F504" s="25"/>
      <c r="G504" s="25"/>
      <c r="H504" s="30"/>
    </row>
    <row r="505" spans="1:8" ht="15.75" x14ac:dyDescent="0.25">
      <c r="A505" s="120"/>
      <c r="B505" s="132"/>
      <c r="C505" s="130" t="s">
        <v>1517</v>
      </c>
      <c r="D505" s="38" t="s">
        <v>1516</v>
      </c>
      <c r="E505" s="25"/>
      <c r="F505" s="25"/>
      <c r="G505" s="25"/>
      <c r="H505" s="30"/>
    </row>
    <row r="506" spans="1:8" ht="15.75" x14ac:dyDescent="0.25">
      <c r="A506" s="120"/>
      <c r="B506" s="132"/>
      <c r="C506" s="130"/>
      <c r="D506" s="133" t="s">
        <v>1518</v>
      </c>
      <c r="E506" s="120" t="s">
        <v>1516</v>
      </c>
      <c r="F506" s="25"/>
      <c r="G506" s="25"/>
      <c r="H506" s="30"/>
    </row>
    <row r="507" spans="1:8" ht="15.75" x14ac:dyDescent="0.25">
      <c r="A507" s="120"/>
      <c r="B507" s="129" t="s">
        <v>1519</v>
      </c>
      <c r="C507" s="130" t="s">
        <v>1520</v>
      </c>
      <c r="D507" s="38"/>
      <c r="E507" s="25"/>
      <c r="F507" s="25"/>
      <c r="G507" s="25"/>
      <c r="H507" s="30"/>
    </row>
    <row r="508" spans="1:8" ht="15.75" x14ac:dyDescent="0.25">
      <c r="A508" s="120"/>
      <c r="B508" s="132"/>
      <c r="C508" s="130" t="s">
        <v>1521</v>
      </c>
      <c r="D508" s="38" t="s">
        <v>1522</v>
      </c>
      <c r="E508" s="25"/>
      <c r="F508" s="25"/>
      <c r="G508" s="25"/>
      <c r="H508" s="30"/>
    </row>
    <row r="509" spans="1:8" ht="15.75" x14ac:dyDescent="0.25">
      <c r="A509" s="120"/>
      <c r="B509" s="132"/>
      <c r="C509" s="130"/>
      <c r="D509" s="133" t="s">
        <v>1523</v>
      </c>
      <c r="E509" s="120" t="s">
        <v>1524</v>
      </c>
      <c r="F509" s="25"/>
      <c r="G509" s="25"/>
      <c r="H509" s="30"/>
    </row>
    <row r="510" spans="1:8" ht="15.75" x14ac:dyDescent="0.25">
      <c r="A510" s="120"/>
      <c r="B510" s="132"/>
      <c r="C510" s="130"/>
      <c r="D510" s="133" t="s">
        <v>1525</v>
      </c>
      <c r="E510" s="120" t="s">
        <v>1526</v>
      </c>
      <c r="F510" s="25"/>
      <c r="G510" s="25"/>
      <c r="H510" s="30"/>
    </row>
    <row r="511" spans="1:8" ht="15.75" x14ac:dyDescent="0.25">
      <c r="A511" s="120"/>
      <c r="B511" s="132"/>
      <c r="C511" s="130"/>
      <c r="D511" s="133" t="s">
        <v>1527</v>
      </c>
      <c r="E511" s="120" t="s">
        <v>1528</v>
      </c>
      <c r="F511" s="25"/>
      <c r="G511" s="25"/>
      <c r="H511" s="30"/>
    </row>
    <row r="512" spans="1:8" ht="15.75" x14ac:dyDescent="0.25">
      <c r="A512" s="120"/>
      <c r="B512" s="132"/>
      <c r="C512" s="130" t="s">
        <v>1529</v>
      </c>
      <c r="D512" s="38" t="s">
        <v>1530</v>
      </c>
      <c r="E512" s="25"/>
      <c r="F512" s="25"/>
      <c r="G512" s="25"/>
      <c r="H512" s="30"/>
    </row>
    <row r="513" spans="1:8" ht="15.75" x14ac:dyDescent="0.25">
      <c r="A513" s="120"/>
      <c r="B513" s="132"/>
      <c r="C513" s="130"/>
      <c r="D513" s="133" t="s">
        <v>1531</v>
      </c>
      <c r="E513" s="120" t="s">
        <v>1530</v>
      </c>
      <c r="F513" s="25"/>
      <c r="G513" s="25"/>
      <c r="H513" s="30"/>
    </row>
    <row r="514" spans="1:8" ht="15.75" x14ac:dyDescent="0.25">
      <c r="A514" s="120"/>
      <c r="B514" s="132"/>
      <c r="C514" s="130" t="s">
        <v>1532</v>
      </c>
      <c r="D514" s="38" t="s">
        <v>1533</v>
      </c>
      <c r="E514" s="25"/>
      <c r="F514" s="25"/>
      <c r="G514" s="25"/>
      <c r="H514" s="30"/>
    </row>
    <row r="515" spans="1:8" ht="15.75" x14ac:dyDescent="0.25">
      <c r="A515" s="120"/>
      <c r="B515" s="132"/>
      <c r="C515" s="130"/>
      <c r="D515" s="133" t="s">
        <v>1534</v>
      </c>
      <c r="E515" s="120" t="s">
        <v>1533</v>
      </c>
      <c r="F515" s="25"/>
      <c r="G515" s="25"/>
      <c r="H515" s="30"/>
    </row>
    <row r="516" spans="1:8" ht="15.75" x14ac:dyDescent="0.25">
      <c r="A516" s="120"/>
      <c r="B516" s="132"/>
      <c r="C516" s="130"/>
      <c r="D516" s="38"/>
      <c r="E516" s="120"/>
      <c r="F516" s="25"/>
      <c r="G516" s="25"/>
      <c r="H516" s="30"/>
    </row>
    <row r="517" spans="1:8" ht="15.75" x14ac:dyDescent="0.25">
      <c r="A517" s="122" t="s">
        <v>1535</v>
      </c>
      <c r="B517" s="123" t="s">
        <v>1536</v>
      </c>
      <c r="C517" s="126"/>
      <c r="D517" s="127"/>
      <c r="E517" s="135"/>
      <c r="F517" s="25"/>
      <c r="G517" s="25"/>
      <c r="H517" s="30"/>
    </row>
    <row r="518" spans="1:8" ht="15.75" x14ac:dyDescent="0.25">
      <c r="A518" s="120"/>
      <c r="B518" s="129" t="s">
        <v>1537</v>
      </c>
      <c r="C518" s="130" t="s">
        <v>1538</v>
      </c>
      <c r="D518" s="38"/>
      <c r="E518" s="25"/>
      <c r="F518" s="25"/>
      <c r="G518" s="25"/>
      <c r="H518" s="30"/>
    </row>
    <row r="519" spans="1:8" ht="15.75" x14ac:dyDescent="0.25">
      <c r="A519" s="120"/>
      <c r="B519" s="132"/>
      <c r="C519" s="130" t="s">
        <v>1539</v>
      </c>
      <c r="D519" s="38" t="s">
        <v>1540</v>
      </c>
      <c r="E519" s="25"/>
      <c r="F519" s="25"/>
      <c r="G519" s="25"/>
      <c r="H519" s="30"/>
    </row>
    <row r="520" spans="1:8" ht="15.75" x14ac:dyDescent="0.25">
      <c r="A520" s="120"/>
      <c r="B520" s="132"/>
      <c r="C520" s="130"/>
      <c r="D520" s="133" t="s">
        <v>1541</v>
      </c>
      <c r="E520" s="120" t="s">
        <v>1540</v>
      </c>
      <c r="F520" s="25"/>
      <c r="G520" s="25"/>
      <c r="H520" s="30"/>
    </row>
    <row r="521" spans="1:8" ht="15.75" x14ac:dyDescent="0.25">
      <c r="A521" s="120"/>
      <c r="B521" s="132"/>
      <c r="C521" s="130" t="s">
        <v>1542</v>
      </c>
      <c r="D521" s="38" t="s">
        <v>1543</v>
      </c>
      <c r="E521" s="25"/>
      <c r="F521" s="25"/>
      <c r="G521" s="25"/>
      <c r="H521" s="30"/>
    </row>
    <row r="522" spans="1:8" ht="15.75" x14ac:dyDescent="0.25">
      <c r="A522" s="120"/>
      <c r="B522" s="132"/>
      <c r="C522" s="130"/>
      <c r="D522" s="133" t="s">
        <v>1544</v>
      </c>
      <c r="E522" s="120" t="s">
        <v>1545</v>
      </c>
      <c r="F522" s="25"/>
      <c r="G522" s="25"/>
      <c r="H522" s="30"/>
    </row>
    <row r="523" spans="1:8" ht="15.75" x14ac:dyDescent="0.25">
      <c r="A523" s="120"/>
      <c r="B523" s="132"/>
      <c r="C523" s="130"/>
      <c r="D523" s="133" t="s">
        <v>1546</v>
      </c>
      <c r="E523" s="120" t="s">
        <v>1547</v>
      </c>
      <c r="F523" s="25"/>
      <c r="G523" s="25"/>
      <c r="H523" s="30"/>
    </row>
    <row r="524" spans="1:8" x14ac:dyDescent="0.25">
      <c r="A524" s="120"/>
      <c r="B524" s="132"/>
      <c r="C524" s="130"/>
      <c r="D524" s="133" t="s">
        <v>1548</v>
      </c>
      <c r="E524" s="120" t="s">
        <v>1549</v>
      </c>
      <c r="F524" s="30"/>
      <c r="G524" s="30"/>
      <c r="H524" s="30"/>
    </row>
    <row r="525" spans="1:8" ht="15.75" x14ac:dyDescent="0.25">
      <c r="A525" s="120"/>
      <c r="B525" s="129" t="s">
        <v>1550</v>
      </c>
      <c r="C525" s="130" t="s">
        <v>1551</v>
      </c>
      <c r="D525" s="38"/>
      <c r="E525" s="25"/>
      <c r="F525" s="25"/>
      <c r="G525" s="25"/>
      <c r="H525" s="30"/>
    </row>
    <row r="526" spans="1:8" ht="15.75" x14ac:dyDescent="0.25">
      <c r="A526" s="120"/>
      <c r="B526" s="132"/>
      <c r="C526" s="130" t="s">
        <v>1552</v>
      </c>
      <c r="D526" s="38" t="s">
        <v>1553</v>
      </c>
      <c r="E526" s="25"/>
      <c r="F526" s="25"/>
      <c r="G526" s="25"/>
      <c r="H526" s="30"/>
    </row>
    <row r="527" spans="1:8" ht="15.75" x14ac:dyDescent="0.25">
      <c r="A527" s="120"/>
      <c r="B527" s="132"/>
      <c r="C527" s="130"/>
      <c r="D527" s="133" t="s">
        <v>1554</v>
      </c>
      <c r="E527" s="120" t="s">
        <v>1553</v>
      </c>
      <c r="F527" s="25"/>
      <c r="G527" s="25"/>
      <c r="H527" s="30"/>
    </row>
    <row r="528" spans="1:8" ht="15.75" x14ac:dyDescent="0.25">
      <c r="A528" s="120"/>
      <c r="B528" s="132"/>
      <c r="C528" s="130" t="s">
        <v>1555</v>
      </c>
      <c r="D528" s="38" t="s">
        <v>1556</v>
      </c>
      <c r="E528" s="25"/>
      <c r="F528" s="30"/>
      <c r="G528" s="30"/>
      <c r="H528" s="30"/>
    </row>
    <row r="529" spans="1:8" ht="15.75" x14ac:dyDescent="0.25">
      <c r="A529" s="120"/>
      <c r="B529" s="132"/>
      <c r="C529" s="130"/>
      <c r="D529" s="133" t="s">
        <v>1557</v>
      </c>
      <c r="E529" s="120" t="s">
        <v>1556</v>
      </c>
      <c r="F529" s="25"/>
      <c r="G529" s="25"/>
      <c r="H529" s="30"/>
    </row>
    <row r="530" spans="1:8" ht="15.75" x14ac:dyDescent="0.25">
      <c r="A530" s="120"/>
      <c r="B530" s="129" t="s">
        <v>1558</v>
      </c>
      <c r="C530" s="130" t="s">
        <v>1559</v>
      </c>
      <c r="D530" s="38"/>
      <c r="E530" s="25"/>
      <c r="F530" s="30"/>
      <c r="G530" s="30"/>
      <c r="H530" s="30"/>
    </row>
    <row r="531" spans="1:8" ht="15.75" x14ac:dyDescent="0.25">
      <c r="A531" s="120"/>
      <c r="B531" s="132"/>
      <c r="C531" s="130" t="s">
        <v>1560</v>
      </c>
      <c r="D531" s="38" t="s">
        <v>1561</v>
      </c>
      <c r="E531" s="25"/>
      <c r="F531" s="25"/>
      <c r="G531" s="25"/>
      <c r="H531" s="30"/>
    </row>
    <row r="532" spans="1:8" x14ac:dyDescent="0.25">
      <c r="A532" s="120"/>
      <c r="B532" s="132"/>
      <c r="C532" s="130"/>
      <c r="D532" s="133" t="s">
        <v>1562</v>
      </c>
      <c r="E532" s="120" t="s">
        <v>1561</v>
      </c>
      <c r="F532" s="30"/>
      <c r="G532" s="30"/>
      <c r="H532" s="30"/>
    </row>
    <row r="533" spans="1:8" ht="15.75" x14ac:dyDescent="0.25">
      <c r="A533" s="120"/>
      <c r="B533" s="34"/>
      <c r="C533" s="130" t="s">
        <v>1563</v>
      </c>
      <c r="D533" s="38" t="s">
        <v>1564</v>
      </c>
      <c r="E533" s="25"/>
      <c r="F533" s="30"/>
      <c r="G533" s="30"/>
      <c r="H533" s="30"/>
    </row>
    <row r="534" spans="1:8" ht="15.75" x14ac:dyDescent="0.25">
      <c r="A534" s="120"/>
      <c r="B534" s="132"/>
      <c r="C534" s="130"/>
      <c r="D534" s="133" t="s">
        <v>1565</v>
      </c>
      <c r="E534" s="120" t="s">
        <v>1564</v>
      </c>
      <c r="F534" s="25"/>
      <c r="G534" s="25"/>
      <c r="H534" s="30"/>
    </row>
    <row r="535" spans="1:8" ht="15.75" x14ac:dyDescent="0.25">
      <c r="A535" s="120"/>
      <c r="B535" s="129" t="s">
        <v>1566</v>
      </c>
      <c r="C535" s="130" t="s">
        <v>1567</v>
      </c>
      <c r="D535" s="38"/>
      <c r="E535" s="25"/>
      <c r="F535" s="30"/>
      <c r="G535" s="30"/>
      <c r="H535" s="30"/>
    </row>
    <row r="536" spans="1:8" ht="15.75" x14ac:dyDescent="0.25">
      <c r="A536" s="120"/>
      <c r="B536" s="132"/>
      <c r="C536" s="130" t="s">
        <v>1568</v>
      </c>
      <c r="D536" s="38" t="s">
        <v>1567</v>
      </c>
      <c r="E536" s="25"/>
      <c r="F536" s="25"/>
      <c r="G536" s="25"/>
      <c r="H536" s="30"/>
    </row>
    <row r="537" spans="1:8" x14ac:dyDescent="0.25">
      <c r="A537" s="120"/>
      <c r="B537" s="132"/>
      <c r="C537" s="130"/>
      <c r="D537" s="133" t="s">
        <v>1569</v>
      </c>
      <c r="E537" s="120" t="s">
        <v>1567</v>
      </c>
      <c r="F537" s="30"/>
      <c r="G537" s="30"/>
      <c r="H537" s="30"/>
    </row>
    <row r="538" spans="1:8" ht="15.75" x14ac:dyDescent="0.25">
      <c r="A538" s="120"/>
      <c r="B538" s="129" t="s">
        <v>1570</v>
      </c>
      <c r="C538" s="130" t="s">
        <v>1571</v>
      </c>
      <c r="D538" s="38"/>
      <c r="E538" s="25"/>
      <c r="F538" s="30"/>
      <c r="G538" s="30"/>
      <c r="H538" s="30"/>
    </row>
    <row r="539" spans="1:8" ht="15.75" x14ac:dyDescent="0.25">
      <c r="A539" s="120"/>
      <c r="B539" s="132"/>
      <c r="C539" s="130" t="s">
        <v>1572</v>
      </c>
      <c r="D539" s="38" t="s">
        <v>1573</v>
      </c>
      <c r="E539" s="25"/>
      <c r="F539" s="25"/>
      <c r="G539" s="25"/>
      <c r="H539" s="30"/>
    </row>
    <row r="540" spans="1:8" x14ac:dyDescent="0.25">
      <c r="A540" s="120"/>
      <c r="B540" s="132"/>
      <c r="C540" s="130"/>
      <c r="D540" s="133" t="s">
        <v>1574</v>
      </c>
      <c r="E540" s="120" t="s">
        <v>1573</v>
      </c>
      <c r="F540" s="30"/>
      <c r="G540" s="30"/>
      <c r="H540" s="30"/>
    </row>
    <row r="541" spans="1:8" ht="15.75" x14ac:dyDescent="0.25">
      <c r="A541" s="25"/>
      <c r="B541" s="132"/>
      <c r="C541" s="130" t="s">
        <v>1575</v>
      </c>
      <c r="D541" s="38" t="s">
        <v>1576</v>
      </c>
      <c r="E541" s="25"/>
      <c r="F541" s="25"/>
      <c r="G541" s="25"/>
      <c r="H541" s="30"/>
    </row>
    <row r="542" spans="1:8" x14ac:dyDescent="0.25">
      <c r="A542" s="120"/>
      <c r="B542" s="132"/>
      <c r="C542" s="130"/>
      <c r="D542" s="133" t="s">
        <v>1577</v>
      </c>
      <c r="E542" s="120" t="s">
        <v>1578</v>
      </c>
      <c r="F542" s="30"/>
      <c r="G542" s="30"/>
      <c r="H542" s="30"/>
    </row>
    <row r="543" spans="1:8" ht="15.75" x14ac:dyDescent="0.25">
      <c r="A543" s="120"/>
      <c r="B543" s="132"/>
      <c r="C543" s="130"/>
      <c r="D543" s="133" t="s">
        <v>1579</v>
      </c>
      <c r="E543" s="120" t="s">
        <v>1580</v>
      </c>
      <c r="F543" s="25"/>
      <c r="G543" s="25"/>
      <c r="H543" s="30"/>
    </row>
    <row r="544" spans="1:8" ht="15.75" x14ac:dyDescent="0.25">
      <c r="A544" s="120"/>
      <c r="B544" s="129" t="s">
        <v>1581</v>
      </c>
      <c r="C544" s="130" t="s">
        <v>1582</v>
      </c>
      <c r="D544" s="38"/>
      <c r="E544" s="25"/>
      <c r="F544" s="25"/>
      <c r="G544" s="25"/>
      <c r="H544" s="30"/>
    </row>
    <row r="545" spans="1:8" ht="15.75" x14ac:dyDescent="0.25">
      <c r="A545" s="120"/>
      <c r="B545" s="132"/>
      <c r="C545" s="130" t="s">
        <v>1583</v>
      </c>
      <c r="D545" s="38" t="s">
        <v>1582</v>
      </c>
      <c r="E545" s="25"/>
      <c r="F545" s="30"/>
      <c r="G545" s="30"/>
      <c r="H545" s="30"/>
    </row>
    <row r="546" spans="1:8" x14ac:dyDescent="0.25">
      <c r="A546" s="120"/>
      <c r="B546" s="132"/>
      <c r="C546" s="130"/>
      <c r="D546" s="133" t="s">
        <v>1584</v>
      </c>
      <c r="E546" s="120" t="s">
        <v>1585</v>
      </c>
      <c r="F546" s="30"/>
      <c r="G546" s="30"/>
      <c r="H546" s="30"/>
    </row>
    <row r="547" spans="1:8" ht="15.75" x14ac:dyDescent="0.25">
      <c r="A547" s="120"/>
      <c r="B547" s="132"/>
      <c r="C547" s="130"/>
      <c r="D547" s="133" t="s">
        <v>1586</v>
      </c>
      <c r="E547" s="120" t="s">
        <v>1587</v>
      </c>
      <c r="F547" s="25"/>
      <c r="G547" s="25"/>
      <c r="H547" s="30"/>
    </row>
    <row r="548" spans="1:8" ht="15.75" x14ac:dyDescent="0.25">
      <c r="A548" s="120"/>
      <c r="B548" s="129" t="s">
        <v>1588</v>
      </c>
      <c r="C548" s="130" t="s">
        <v>1589</v>
      </c>
      <c r="D548" s="38"/>
      <c r="E548" s="25"/>
      <c r="F548" s="25"/>
      <c r="G548" s="25"/>
      <c r="H548" s="30"/>
    </row>
    <row r="549" spans="1:8" ht="15.75" x14ac:dyDescent="0.25">
      <c r="A549" s="120"/>
      <c r="B549" s="132"/>
      <c r="C549" s="130" t="s">
        <v>1590</v>
      </c>
      <c r="D549" s="38" t="s">
        <v>1591</v>
      </c>
      <c r="E549" s="25"/>
      <c r="F549" s="30"/>
      <c r="G549" s="30"/>
      <c r="H549" s="30"/>
    </row>
    <row r="550" spans="1:8" x14ac:dyDescent="0.25">
      <c r="A550" s="120"/>
      <c r="B550" s="132"/>
      <c r="C550" s="130"/>
      <c r="D550" s="133" t="s">
        <v>1592</v>
      </c>
      <c r="E550" s="120" t="s">
        <v>1593</v>
      </c>
      <c r="F550" s="30"/>
      <c r="G550" s="30"/>
      <c r="H550" s="30"/>
    </row>
    <row r="551" spans="1:8" ht="15.75" x14ac:dyDescent="0.25">
      <c r="A551" s="120"/>
      <c r="B551" s="132"/>
      <c r="C551" s="130"/>
      <c r="D551" s="133" t="s">
        <v>1594</v>
      </c>
      <c r="E551" s="120" t="s">
        <v>1595</v>
      </c>
      <c r="F551" s="25"/>
      <c r="G551" s="25"/>
      <c r="H551" s="30"/>
    </row>
    <row r="552" spans="1:8" ht="15.75" x14ac:dyDescent="0.25">
      <c r="A552" s="120"/>
      <c r="B552" s="132"/>
      <c r="C552" s="130"/>
      <c r="D552" s="133" t="s">
        <v>1596</v>
      </c>
      <c r="E552" s="120" t="s">
        <v>1597</v>
      </c>
      <c r="F552" s="25"/>
      <c r="G552" s="25"/>
      <c r="H552" s="30"/>
    </row>
    <row r="553" spans="1:8" ht="15.75" x14ac:dyDescent="0.25">
      <c r="A553" s="120"/>
      <c r="B553" s="132"/>
      <c r="C553" s="130" t="s">
        <v>1598</v>
      </c>
      <c r="D553" s="38" t="s">
        <v>1599</v>
      </c>
      <c r="E553" s="25"/>
      <c r="F553" s="25"/>
      <c r="G553" s="25"/>
      <c r="H553" s="30"/>
    </row>
    <row r="554" spans="1:8" x14ac:dyDescent="0.25">
      <c r="A554" s="120"/>
      <c r="B554" s="132"/>
      <c r="C554" s="130"/>
      <c r="D554" s="133" t="s">
        <v>1600</v>
      </c>
      <c r="E554" s="120" t="s">
        <v>1599</v>
      </c>
      <c r="F554" s="30"/>
      <c r="G554" s="30"/>
      <c r="H554" s="30"/>
    </row>
    <row r="555" spans="1:8" ht="15.75" x14ac:dyDescent="0.25">
      <c r="A555" s="120"/>
      <c r="B555" s="132"/>
      <c r="C555" s="130" t="s">
        <v>1601</v>
      </c>
      <c r="D555" s="38" t="s">
        <v>1602</v>
      </c>
      <c r="E555" s="25"/>
      <c r="F555" s="25"/>
      <c r="G555" s="25"/>
      <c r="H555" s="30"/>
    </row>
    <row r="556" spans="1:8" x14ac:dyDescent="0.25">
      <c r="A556" s="120"/>
      <c r="B556" s="132"/>
      <c r="C556" s="130"/>
      <c r="D556" s="133" t="s">
        <v>1603</v>
      </c>
      <c r="E556" s="120" t="s">
        <v>1604</v>
      </c>
      <c r="F556" s="30"/>
      <c r="G556" s="30"/>
      <c r="H556" s="30"/>
    </row>
    <row r="557" spans="1:8" ht="15.75" x14ac:dyDescent="0.25">
      <c r="A557" s="120"/>
      <c r="B557" s="132"/>
      <c r="C557" s="130"/>
      <c r="D557" s="133" t="s">
        <v>1605</v>
      </c>
      <c r="E557" s="120" t="s">
        <v>1606</v>
      </c>
      <c r="F557" s="25"/>
      <c r="G557" s="25"/>
      <c r="H557" s="30"/>
    </row>
    <row r="558" spans="1:8" ht="15.75" x14ac:dyDescent="0.25">
      <c r="A558" s="120"/>
      <c r="B558" s="132"/>
      <c r="C558" s="130"/>
      <c r="D558" s="133" t="s">
        <v>1607</v>
      </c>
      <c r="E558" s="120" t="s">
        <v>1608</v>
      </c>
      <c r="F558" s="25"/>
      <c r="G558" s="25"/>
      <c r="H558" s="30"/>
    </row>
    <row r="559" spans="1:8" ht="15.75" x14ac:dyDescent="0.25">
      <c r="A559" s="120"/>
      <c r="B559" s="129" t="s">
        <v>1609</v>
      </c>
      <c r="C559" s="130" t="s">
        <v>1610</v>
      </c>
      <c r="D559" s="38"/>
      <c r="E559" s="25"/>
      <c r="F559" s="25"/>
      <c r="G559" s="25"/>
      <c r="H559" s="30"/>
    </row>
    <row r="560" spans="1:8" ht="15.75" x14ac:dyDescent="0.25">
      <c r="A560" s="120"/>
      <c r="B560" s="132"/>
      <c r="C560" s="130" t="s">
        <v>1611</v>
      </c>
      <c r="D560" s="38" t="s">
        <v>1610</v>
      </c>
      <c r="E560" s="25"/>
      <c r="F560" s="30"/>
      <c r="G560" s="30"/>
      <c r="H560" s="30"/>
    </row>
    <row r="561" spans="1:8" x14ac:dyDescent="0.25">
      <c r="A561" s="120"/>
      <c r="B561" s="132"/>
      <c r="C561" s="130"/>
      <c r="D561" s="133" t="s">
        <v>1612</v>
      </c>
      <c r="E561" s="120" t="s">
        <v>1613</v>
      </c>
      <c r="F561" s="30"/>
      <c r="G561" s="30"/>
      <c r="H561" s="30"/>
    </row>
    <row r="562" spans="1:8" ht="15.75" x14ac:dyDescent="0.25">
      <c r="A562" s="120"/>
      <c r="B562" s="132"/>
      <c r="C562" s="130"/>
      <c r="D562" s="133" t="s">
        <v>1614</v>
      </c>
      <c r="E562" s="120" t="s">
        <v>1615</v>
      </c>
      <c r="F562" s="25"/>
      <c r="G562" s="25"/>
      <c r="H562" s="30"/>
    </row>
    <row r="563" spans="1:8" x14ac:dyDescent="0.25">
      <c r="A563" s="120"/>
      <c r="B563" s="132"/>
      <c r="C563" s="130"/>
      <c r="D563" s="38"/>
      <c r="E563" s="120"/>
      <c r="F563" s="30"/>
      <c r="G563" s="30"/>
      <c r="H563" s="30"/>
    </row>
    <row r="564" spans="1:8" ht="15.75" x14ac:dyDescent="0.25">
      <c r="A564" s="122" t="s">
        <v>1616</v>
      </c>
      <c r="B564" s="123" t="s">
        <v>1617</v>
      </c>
      <c r="C564" s="126"/>
      <c r="D564" s="127"/>
      <c r="E564" s="135"/>
      <c r="F564" s="30"/>
      <c r="G564" s="30"/>
      <c r="H564" s="30"/>
    </row>
    <row r="565" spans="1:8" ht="15.75" x14ac:dyDescent="0.25">
      <c r="A565" s="120"/>
      <c r="B565" s="129" t="s">
        <v>1618</v>
      </c>
      <c r="C565" s="130" t="s">
        <v>1619</v>
      </c>
      <c r="D565" s="38"/>
      <c r="E565" s="25"/>
      <c r="F565" s="25"/>
      <c r="G565" s="25"/>
      <c r="H565" s="30"/>
    </row>
    <row r="566" spans="1:8" ht="15.75" x14ac:dyDescent="0.25">
      <c r="A566" s="120"/>
      <c r="B566" s="132"/>
      <c r="C566" s="130" t="s">
        <v>1620</v>
      </c>
      <c r="D566" s="38" t="s">
        <v>1621</v>
      </c>
      <c r="E566" s="25"/>
      <c r="F566" s="25"/>
      <c r="G566" s="25"/>
      <c r="H566" s="30"/>
    </row>
    <row r="567" spans="1:8" ht="15.75" x14ac:dyDescent="0.25">
      <c r="A567" s="120"/>
      <c r="B567" s="132"/>
      <c r="C567" s="130"/>
      <c r="D567" s="133" t="s">
        <v>1622</v>
      </c>
      <c r="E567" s="120" t="s">
        <v>1623</v>
      </c>
      <c r="F567" s="25"/>
      <c r="G567" s="25"/>
      <c r="H567" s="30"/>
    </row>
    <row r="568" spans="1:8" ht="15.75" x14ac:dyDescent="0.25">
      <c r="A568" s="120"/>
      <c r="B568" s="132"/>
      <c r="C568" s="130"/>
      <c r="D568" s="133" t="s">
        <v>1624</v>
      </c>
      <c r="E568" s="120" t="s">
        <v>1625</v>
      </c>
      <c r="F568" s="25"/>
      <c r="G568" s="25"/>
      <c r="H568" s="30"/>
    </row>
    <row r="569" spans="1:8" ht="15.75" x14ac:dyDescent="0.25">
      <c r="A569" s="120"/>
      <c r="B569" s="132"/>
      <c r="C569" s="130"/>
      <c r="D569" s="133" t="s">
        <v>1626</v>
      </c>
      <c r="E569" s="120" t="s">
        <v>1627</v>
      </c>
      <c r="F569" s="25"/>
      <c r="G569" s="25"/>
      <c r="H569" s="30"/>
    </row>
    <row r="570" spans="1:8" x14ac:dyDescent="0.25">
      <c r="A570" s="120"/>
      <c r="B570" s="132"/>
      <c r="C570" s="130"/>
      <c r="D570" s="133" t="s">
        <v>1628</v>
      </c>
      <c r="E570" s="120" t="s">
        <v>1629</v>
      </c>
      <c r="F570" s="30"/>
      <c r="G570" s="30"/>
      <c r="H570" s="30"/>
    </row>
    <row r="571" spans="1:8" ht="15.75" x14ac:dyDescent="0.25">
      <c r="A571" s="120"/>
      <c r="B571" s="132"/>
      <c r="C571" s="130"/>
      <c r="D571" s="133" t="s">
        <v>1630</v>
      </c>
      <c r="E571" s="120" t="s">
        <v>1631</v>
      </c>
      <c r="F571" s="25"/>
      <c r="G571" s="25"/>
      <c r="H571" s="30"/>
    </row>
    <row r="572" spans="1:8" ht="15.75" x14ac:dyDescent="0.25">
      <c r="A572" s="120"/>
      <c r="B572" s="132"/>
      <c r="C572" s="130" t="s">
        <v>1632</v>
      </c>
      <c r="D572" s="38" t="s">
        <v>1633</v>
      </c>
      <c r="E572" s="25"/>
      <c r="F572" s="30"/>
      <c r="G572" s="30"/>
      <c r="H572" s="30"/>
    </row>
    <row r="573" spans="1:8" x14ac:dyDescent="0.25">
      <c r="A573" s="120"/>
      <c r="B573" s="132"/>
      <c r="C573" s="130"/>
      <c r="D573" s="133" t="s">
        <v>1634</v>
      </c>
      <c r="E573" s="120" t="s">
        <v>1633</v>
      </c>
      <c r="F573" s="30"/>
      <c r="G573" s="30"/>
      <c r="H573" s="30"/>
    </row>
    <row r="574" spans="1:8" ht="15.75" x14ac:dyDescent="0.25">
      <c r="A574" s="120"/>
      <c r="B574" s="129" t="s">
        <v>1635</v>
      </c>
      <c r="C574" s="130" t="s">
        <v>1636</v>
      </c>
      <c r="D574" s="38"/>
      <c r="E574" s="25"/>
      <c r="F574" s="25"/>
      <c r="G574" s="25"/>
      <c r="H574" s="30"/>
    </row>
    <row r="575" spans="1:8" ht="15.75" x14ac:dyDescent="0.25">
      <c r="A575" s="120"/>
      <c r="B575" s="132"/>
      <c r="C575" s="130" t="s">
        <v>1637</v>
      </c>
      <c r="D575" s="38" t="s">
        <v>1638</v>
      </c>
      <c r="E575" s="25"/>
      <c r="F575" s="25"/>
      <c r="G575" s="25"/>
      <c r="H575" s="30"/>
    </row>
    <row r="576" spans="1:8" ht="15.75" x14ac:dyDescent="0.25">
      <c r="A576" s="120"/>
      <c r="B576" s="132"/>
      <c r="C576" s="130"/>
      <c r="D576" s="133" t="s">
        <v>1639</v>
      </c>
      <c r="E576" s="120" t="s">
        <v>1640</v>
      </c>
      <c r="F576" s="25"/>
      <c r="G576" s="25"/>
      <c r="H576" s="30"/>
    </row>
    <row r="577" spans="1:8" ht="15.75" x14ac:dyDescent="0.25">
      <c r="A577" s="120"/>
      <c r="B577" s="132"/>
      <c r="C577" s="130"/>
      <c r="D577" s="133" t="s">
        <v>1641</v>
      </c>
      <c r="E577" s="120" t="s">
        <v>1642</v>
      </c>
      <c r="F577" s="25"/>
      <c r="G577" s="25"/>
      <c r="H577" s="30"/>
    </row>
    <row r="578" spans="1:8" x14ac:dyDescent="0.25">
      <c r="A578" s="120"/>
      <c r="B578" s="132"/>
      <c r="C578" s="130"/>
      <c r="D578" s="133" t="s">
        <v>1643</v>
      </c>
      <c r="E578" s="120" t="s">
        <v>1644</v>
      </c>
      <c r="F578" s="30"/>
      <c r="G578" s="30"/>
      <c r="H578" s="30"/>
    </row>
    <row r="579" spans="1:8" ht="15.75" x14ac:dyDescent="0.25">
      <c r="A579" s="120"/>
      <c r="B579" s="132"/>
      <c r="C579" s="130"/>
      <c r="D579" s="133" t="s">
        <v>1645</v>
      </c>
      <c r="E579" s="120" t="s">
        <v>1646</v>
      </c>
      <c r="F579" s="25"/>
      <c r="G579" s="25"/>
      <c r="H579" s="30"/>
    </row>
    <row r="580" spans="1:8" ht="15.75" x14ac:dyDescent="0.25">
      <c r="A580" s="120"/>
      <c r="B580" s="132"/>
      <c r="C580" s="130" t="s">
        <v>1647</v>
      </c>
      <c r="D580" s="38" t="s">
        <v>1648</v>
      </c>
      <c r="E580" s="25"/>
      <c r="F580" s="25"/>
      <c r="G580" s="25"/>
      <c r="H580" s="30"/>
    </row>
    <row r="581" spans="1:8" x14ac:dyDescent="0.25">
      <c r="A581" s="120"/>
      <c r="B581" s="132"/>
      <c r="C581" s="130"/>
      <c r="D581" s="133" t="s">
        <v>1649</v>
      </c>
      <c r="E581" s="120" t="s">
        <v>1650</v>
      </c>
      <c r="F581" s="30"/>
      <c r="G581" s="30"/>
      <c r="H581" s="30"/>
    </row>
    <row r="582" spans="1:8" x14ac:dyDescent="0.25">
      <c r="A582" s="120"/>
      <c r="B582" s="132"/>
      <c r="C582" s="130"/>
      <c r="D582" s="133" t="s">
        <v>1651</v>
      </c>
      <c r="E582" s="120" t="s">
        <v>1652</v>
      </c>
      <c r="F582" s="30"/>
      <c r="G582" s="30"/>
      <c r="H582" s="30"/>
    </row>
    <row r="583" spans="1:8" ht="15.75" x14ac:dyDescent="0.25">
      <c r="A583" s="120"/>
      <c r="B583" s="129" t="s">
        <v>1653</v>
      </c>
      <c r="C583" s="130" t="s">
        <v>1654</v>
      </c>
      <c r="D583" s="38"/>
      <c r="E583" s="25"/>
      <c r="F583" s="25"/>
      <c r="G583" s="25"/>
      <c r="H583" s="30"/>
    </row>
    <row r="584" spans="1:8" ht="15.75" x14ac:dyDescent="0.25">
      <c r="A584" s="120"/>
      <c r="B584" s="132"/>
      <c r="C584" s="130" t="s">
        <v>1655</v>
      </c>
      <c r="D584" s="38" t="s">
        <v>1656</v>
      </c>
      <c r="E584" s="25"/>
      <c r="F584" s="30"/>
      <c r="G584" s="30"/>
      <c r="H584" s="30"/>
    </row>
    <row r="585" spans="1:8" ht="15.75" x14ac:dyDescent="0.25">
      <c r="A585" s="120"/>
      <c r="B585" s="132"/>
      <c r="C585" s="130"/>
      <c r="D585" s="133" t="s">
        <v>1657</v>
      </c>
      <c r="E585" s="120" t="s">
        <v>1656</v>
      </c>
      <c r="F585" s="25"/>
      <c r="G585" s="25"/>
      <c r="H585" s="30"/>
    </row>
    <row r="586" spans="1:8" ht="15.75" x14ac:dyDescent="0.25">
      <c r="A586" s="120"/>
      <c r="B586" s="132"/>
      <c r="C586" s="130" t="s">
        <v>1658</v>
      </c>
      <c r="D586" s="38" t="s">
        <v>1659</v>
      </c>
      <c r="E586" s="25"/>
      <c r="F586" s="25"/>
      <c r="G586" s="25"/>
      <c r="H586" s="30"/>
    </row>
    <row r="587" spans="1:8" x14ac:dyDescent="0.25">
      <c r="A587" s="120"/>
      <c r="B587" s="132"/>
      <c r="C587" s="130"/>
      <c r="D587" s="133" t="s">
        <v>1660</v>
      </c>
      <c r="E587" s="120" t="s">
        <v>1661</v>
      </c>
      <c r="F587" s="30"/>
      <c r="G587" s="30"/>
      <c r="H587" s="30"/>
    </row>
    <row r="588" spans="1:8" x14ac:dyDescent="0.25">
      <c r="A588" s="120"/>
      <c r="B588" s="132"/>
      <c r="C588" s="130"/>
      <c r="D588" s="133" t="s">
        <v>1662</v>
      </c>
      <c r="E588" s="120" t="s">
        <v>1663</v>
      </c>
      <c r="F588" s="30"/>
      <c r="G588" s="30"/>
      <c r="H588" s="30"/>
    </row>
    <row r="589" spans="1:8" ht="15.75" x14ac:dyDescent="0.25">
      <c r="A589" s="120"/>
      <c r="B589" s="129" t="s">
        <v>1664</v>
      </c>
      <c r="C589" s="130" t="s">
        <v>1665</v>
      </c>
      <c r="D589" s="38"/>
      <c r="E589" s="25"/>
      <c r="F589" s="25"/>
      <c r="G589" s="25"/>
      <c r="H589" s="30"/>
    </row>
    <row r="590" spans="1:8" ht="15.75" x14ac:dyDescent="0.25">
      <c r="A590" s="120"/>
      <c r="B590" s="132"/>
      <c r="C590" s="130" t="s">
        <v>1666</v>
      </c>
      <c r="D590" s="38" t="s">
        <v>1665</v>
      </c>
      <c r="E590" s="25"/>
      <c r="F590" s="30"/>
      <c r="G590" s="30"/>
      <c r="H590" s="30"/>
    </row>
    <row r="591" spans="1:8" x14ac:dyDescent="0.25">
      <c r="A591" s="120"/>
      <c r="B591" s="132"/>
      <c r="C591" s="130"/>
      <c r="D591" s="133" t="s">
        <v>1667</v>
      </c>
      <c r="E591" s="120" t="s">
        <v>1665</v>
      </c>
      <c r="F591" s="30"/>
      <c r="G591" s="30"/>
      <c r="H591" s="30"/>
    </row>
    <row r="592" spans="1:8" ht="15.75" x14ac:dyDescent="0.25">
      <c r="A592" s="120"/>
      <c r="B592" s="129" t="s">
        <v>1668</v>
      </c>
      <c r="C592" s="130" t="s">
        <v>1669</v>
      </c>
      <c r="D592" s="38"/>
      <c r="E592" s="25"/>
      <c r="F592" s="25"/>
      <c r="G592" s="25"/>
      <c r="H592" s="30"/>
    </row>
    <row r="593" spans="1:8" ht="15.75" x14ac:dyDescent="0.25">
      <c r="A593" s="120"/>
      <c r="B593" s="132"/>
      <c r="C593" s="130" t="s">
        <v>1670</v>
      </c>
      <c r="D593" s="38" t="s">
        <v>1669</v>
      </c>
      <c r="E593" s="25"/>
      <c r="F593" s="25"/>
      <c r="G593" s="25"/>
      <c r="H593" s="30"/>
    </row>
    <row r="594" spans="1:8" ht="15.75" x14ac:dyDescent="0.25">
      <c r="A594" s="120"/>
      <c r="B594" s="132"/>
      <c r="C594" s="130"/>
      <c r="D594" s="133" t="s">
        <v>1671</v>
      </c>
      <c r="E594" s="120" t="s">
        <v>1672</v>
      </c>
      <c r="F594" s="25"/>
      <c r="G594" s="25"/>
      <c r="H594" s="30"/>
    </row>
    <row r="595" spans="1:8" x14ac:dyDescent="0.25">
      <c r="A595" s="120"/>
      <c r="B595" s="132"/>
      <c r="C595" s="130"/>
      <c r="D595" s="133" t="s">
        <v>1673</v>
      </c>
      <c r="E595" s="120" t="s">
        <v>1674</v>
      </c>
      <c r="F595" s="30"/>
      <c r="G595" s="30"/>
      <c r="H595" s="30"/>
    </row>
    <row r="596" spans="1:8" x14ac:dyDescent="0.25">
      <c r="A596" s="120"/>
      <c r="B596" s="132"/>
      <c r="C596" s="130"/>
      <c r="D596" s="133" t="s">
        <v>1675</v>
      </c>
      <c r="E596" s="120" t="s">
        <v>1676</v>
      </c>
      <c r="F596" s="30"/>
      <c r="G596" s="30"/>
      <c r="H596" s="30"/>
    </row>
    <row r="597" spans="1:8" ht="15.75" x14ac:dyDescent="0.25">
      <c r="A597" s="120"/>
      <c r="B597" s="129" t="s">
        <v>1677</v>
      </c>
      <c r="C597" s="130" t="s">
        <v>1678</v>
      </c>
      <c r="D597" s="38"/>
      <c r="E597" s="25"/>
      <c r="F597" s="25"/>
      <c r="G597" s="25"/>
      <c r="H597" s="30"/>
    </row>
    <row r="598" spans="1:8" ht="15.75" x14ac:dyDescent="0.25">
      <c r="A598" s="120"/>
      <c r="B598" s="132"/>
      <c r="C598" s="130" t="s">
        <v>1679</v>
      </c>
      <c r="D598" s="38" t="s">
        <v>1680</v>
      </c>
      <c r="E598" s="25"/>
      <c r="F598" s="30"/>
      <c r="G598" s="30"/>
      <c r="H598" s="30"/>
    </row>
    <row r="599" spans="1:8" ht="15.75" x14ac:dyDescent="0.25">
      <c r="A599" s="120"/>
      <c r="B599" s="132"/>
      <c r="C599" s="130"/>
      <c r="D599" s="133" t="s">
        <v>1681</v>
      </c>
      <c r="E599" s="120" t="s">
        <v>1680</v>
      </c>
      <c r="F599" s="25"/>
      <c r="G599" s="25"/>
      <c r="H599" s="30"/>
    </row>
    <row r="600" spans="1:8" ht="15.75" x14ac:dyDescent="0.25">
      <c r="A600" s="120"/>
      <c r="B600" s="132"/>
      <c r="C600" s="130" t="s">
        <v>1682</v>
      </c>
      <c r="D600" s="38" t="s">
        <v>1683</v>
      </c>
      <c r="E600" s="25"/>
      <c r="F600" s="25"/>
      <c r="G600" s="25"/>
      <c r="H600" s="30"/>
    </row>
    <row r="601" spans="1:8" x14ac:dyDescent="0.25">
      <c r="A601" s="120"/>
      <c r="B601" s="132"/>
      <c r="C601" s="130"/>
      <c r="D601" s="133" t="s">
        <v>1684</v>
      </c>
      <c r="E601" s="120" t="s">
        <v>1685</v>
      </c>
      <c r="F601" s="30"/>
      <c r="G601" s="30"/>
      <c r="H601" s="30"/>
    </row>
    <row r="602" spans="1:8" x14ac:dyDescent="0.25">
      <c r="A602" s="120"/>
      <c r="B602" s="132"/>
      <c r="C602" s="130"/>
      <c r="D602" s="133" t="s">
        <v>1686</v>
      </c>
      <c r="E602" s="120" t="s">
        <v>1687</v>
      </c>
      <c r="F602" s="30"/>
      <c r="G602" s="30"/>
      <c r="H602" s="30"/>
    </row>
    <row r="603" spans="1:8" ht="15.75" x14ac:dyDescent="0.25">
      <c r="A603" s="120"/>
      <c r="B603" s="129" t="s">
        <v>1688</v>
      </c>
      <c r="C603" s="130" t="s">
        <v>1689</v>
      </c>
      <c r="D603" s="38"/>
      <c r="E603" s="25"/>
      <c r="F603" s="25"/>
      <c r="G603" s="25"/>
      <c r="H603" s="30"/>
    </row>
    <row r="604" spans="1:8" ht="15.75" x14ac:dyDescent="0.25">
      <c r="A604" s="120"/>
      <c r="B604" s="132"/>
      <c r="C604" s="130" t="s">
        <v>1690</v>
      </c>
      <c r="D604" s="38" t="s">
        <v>1691</v>
      </c>
      <c r="E604" s="25"/>
      <c r="F604" s="30"/>
      <c r="G604" s="30"/>
      <c r="H604" s="30"/>
    </row>
    <row r="605" spans="1:8" ht="15.75" x14ac:dyDescent="0.25">
      <c r="A605" s="120"/>
      <c r="B605" s="132"/>
      <c r="C605" s="130"/>
      <c r="D605" s="133" t="s">
        <v>1692</v>
      </c>
      <c r="E605" s="120" t="s">
        <v>1691</v>
      </c>
      <c r="F605" s="25"/>
      <c r="G605" s="25"/>
      <c r="H605" s="30"/>
    </row>
    <row r="606" spans="1:8" ht="15.75" x14ac:dyDescent="0.25">
      <c r="A606" s="120"/>
      <c r="B606" s="132"/>
      <c r="C606" s="130" t="s">
        <v>1693</v>
      </c>
      <c r="D606" s="38" t="s">
        <v>1694</v>
      </c>
      <c r="E606" s="25"/>
      <c r="F606" s="30"/>
      <c r="G606" s="30"/>
      <c r="H606" s="30"/>
    </row>
    <row r="607" spans="1:8" x14ac:dyDescent="0.25">
      <c r="A607" s="120"/>
      <c r="B607" s="132"/>
      <c r="C607" s="130"/>
      <c r="D607" s="133" t="s">
        <v>1695</v>
      </c>
      <c r="E607" s="120" t="s">
        <v>1694</v>
      </c>
      <c r="F607" s="30"/>
      <c r="G607" s="30"/>
      <c r="H607" s="30"/>
    </row>
    <row r="608" spans="1:8" ht="15.75" x14ac:dyDescent="0.25">
      <c r="A608" s="120"/>
      <c r="B608" s="132"/>
      <c r="C608" s="130"/>
      <c r="D608" s="38"/>
      <c r="E608" s="120"/>
      <c r="F608" s="25"/>
      <c r="G608" s="25"/>
      <c r="H608" s="30"/>
    </row>
    <row r="609" spans="1:8" ht="15.75" x14ac:dyDescent="0.25">
      <c r="A609" s="122" t="s">
        <v>1696</v>
      </c>
      <c r="B609" s="123" t="s">
        <v>1697</v>
      </c>
      <c r="C609" s="136"/>
      <c r="D609" s="127"/>
      <c r="E609" s="135"/>
      <c r="F609" s="30"/>
      <c r="G609" s="30"/>
      <c r="H609" s="30"/>
    </row>
    <row r="610" spans="1:8" ht="15.75" x14ac:dyDescent="0.25">
      <c r="A610" s="120"/>
      <c r="B610" s="129" t="s">
        <v>1698</v>
      </c>
      <c r="C610" s="130" t="s">
        <v>1699</v>
      </c>
      <c r="D610" s="38"/>
      <c r="E610" s="25"/>
      <c r="F610" s="25"/>
      <c r="G610" s="25"/>
      <c r="H610" s="30"/>
    </row>
    <row r="611" spans="1:8" ht="15.75" x14ac:dyDescent="0.25">
      <c r="A611" s="120"/>
      <c r="B611" s="132"/>
      <c r="C611" s="130" t="s">
        <v>1700</v>
      </c>
      <c r="D611" s="38" t="s">
        <v>1701</v>
      </c>
      <c r="E611" s="25"/>
      <c r="F611" s="25"/>
      <c r="G611" s="25"/>
      <c r="H611" s="30"/>
    </row>
    <row r="612" spans="1:8" ht="15.75" x14ac:dyDescent="0.25">
      <c r="A612" s="120"/>
      <c r="B612" s="132"/>
      <c r="C612" s="130"/>
      <c r="D612" s="133" t="s">
        <v>1702</v>
      </c>
      <c r="E612" s="120" t="s">
        <v>1701</v>
      </c>
      <c r="F612" s="25"/>
      <c r="G612" s="25"/>
      <c r="H612" s="30"/>
    </row>
    <row r="613" spans="1:8" ht="15.75" x14ac:dyDescent="0.25">
      <c r="A613" s="120"/>
      <c r="B613" s="132"/>
      <c r="C613" s="130" t="s">
        <v>1703</v>
      </c>
      <c r="D613" s="38" t="s">
        <v>1704</v>
      </c>
      <c r="E613" s="25"/>
      <c r="F613" s="25"/>
      <c r="G613" s="25"/>
      <c r="H613" s="30"/>
    </row>
    <row r="614" spans="1:8" x14ac:dyDescent="0.25">
      <c r="A614" s="120"/>
      <c r="B614" s="132"/>
      <c r="C614" s="130"/>
      <c r="D614" s="133" t="s">
        <v>1705</v>
      </c>
      <c r="E614" s="120" t="s">
        <v>1706</v>
      </c>
      <c r="F614" s="30"/>
      <c r="G614" s="30"/>
      <c r="H614" s="30"/>
    </row>
    <row r="615" spans="1:8" ht="15.75" x14ac:dyDescent="0.25">
      <c r="A615" s="120"/>
      <c r="B615" s="132"/>
      <c r="C615" s="130"/>
      <c r="D615" s="133" t="s">
        <v>1707</v>
      </c>
      <c r="E615" s="120" t="s">
        <v>1708</v>
      </c>
      <c r="F615" s="25"/>
      <c r="G615" s="25"/>
      <c r="H615" s="30"/>
    </row>
    <row r="616" spans="1:8" x14ac:dyDescent="0.25">
      <c r="A616" s="120"/>
      <c r="B616" s="132"/>
      <c r="C616" s="130"/>
      <c r="D616" s="133" t="s">
        <v>1709</v>
      </c>
      <c r="E616" s="120" t="s">
        <v>1710</v>
      </c>
      <c r="F616" s="30"/>
      <c r="G616" s="30"/>
      <c r="H616" s="30"/>
    </row>
    <row r="617" spans="1:8" ht="15.75" x14ac:dyDescent="0.25">
      <c r="A617" s="120"/>
      <c r="B617" s="132"/>
      <c r="C617" s="130"/>
      <c r="D617" s="133" t="s">
        <v>1711</v>
      </c>
      <c r="E617" s="120" t="s">
        <v>1712</v>
      </c>
      <c r="F617" s="25"/>
      <c r="G617" s="25"/>
      <c r="H617" s="30"/>
    </row>
    <row r="618" spans="1:8" ht="15.75" x14ac:dyDescent="0.25">
      <c r="A618" s="120"/>
      <c r="B618" s="132"/>
      <c r="C618" s="130" t="s">
        <v>1713</v>
      </c>
      <c r="D618" s="38" t="s">
        <v>1714</v>
      </c>
      <c r="E618" s="25"/>
      <c r="F618" s="30"/>
      <c r="G618" s="30"/>
      <c r="H618" s="30"/>
    </row>
    <row r="619" spans="1:8" ht="15.75" x14ac:dyDescent="0.25">
      <c r="A619" s="120"/>
      <c r="B619" s="34"/>
      <c r="C619" s="130"/>
      <c r="D619" s="133" t="s">
        <v>1715</v>
      </c>
      <c r="E619" s="120" t="s">
        <v>1714</v>
      </c>
      <c r="F619" s="30"/>
      <c r="G619" s="30"/>
      <c r="H619" s="30"/>
    </row>
    <row r="620" spans="1:8" ht="15.75" x14ac:dyDescent="0.25">
      <c r="A620" s="120"/>
      <c r="B620" s="132"/>
      <c r="C620" s="130" t="s">
        <v>1716</v>
      </c>
      <c r="D620" s="38" t="s">
        <v>1717</v>
      </c>
      <c r="E620" s="25"/>
      <c r="F620" s="25"/>
      <c r="G620" s="25"/>
      <c r="H620" s="30"/>
    </row>
    <row r="621" spans="1:8" x14ac:dyDescent="0.25">
      <c r="A621" s="120"/>
      <c r="B621" s="132"/>
      <c r="C621" s="130"/>
      <c r="D621" s="133" t="s">
        <v>1718</v>
      </c>
      <c r="E621" s="120" t="s">
        <v>1717</v>
      </c>
      <c r="F621" s="30"/>
      <c r="G621" s="30"/>
      <c r="H621" s="30"/>
    </row>
    <row r="622" spans="1:8" ht="15.75" x14ac:dyDescent="0.25">
      <c r="A622" s="120"/>
      <c r="B622" s="129" t="s">
        <v>1719</v>
      </c>
      <c r="C622" s="130" t="s">
        <v>1720</v>
      </c>
      <c r="D622" s="38"/>
      <c r="E622" s="25"/>
      <c r="F622" s="25"/>
      <c r="G622" s="25"/>
      <c r="H622" s="30"/>
    </row>
    <row r="623" spans="1:8" ht="15.75" x14ac:dyDescent="0.25">
      <c r="A623" s="120"/>
      <c r="B623" s="132"/>
      <c r="C623" s="130" t="s">
        <v>1721</v>
      </c>
      <c r="D623" s="38" t="s">
        <v>1722</v>
      </c>
      <c r="E623" s="25"/>
      <c r="F623" s="25"/>
      <c r="G623" s="25"/>
      <c r="H623" s="30"/>
    </row>
    <row r="624" spans="1:8" x14ac:dyDescent="0.25">
      <c r="A624" s="120"/>
      <c r="B624" s="132"/>
      <c r="C624" s="130"/>
      <c r="D624" s="133" t="s">
        <v>1723</v>
      </c>
      <c r="E624" s="120" t="s">
        <v>1722</v>
      </c>
      <c r="F624" s="30"/>
      <c r="G624" s="30"/>
      <c r="H624" s="30"/>
    </row>
    <row r="625" spans="1:8" ht="15.75" x14ac:dyDescent="0.25">
      <c r="A625" s="120"/>
      <c r="B625" s="132"/>
      <c r="C625" s="130" t="s">
        <v>1724</v>
      </c>
      <c r="D625" s="38" t="s">
        <v>1725</v>
      </c>
      <c r="E625" s="25"/>
      <c r="F625" s="25"/>
      <c r="G625" s="25"/>
      <c r="H625" s="30"/>
    </row>
    <row r="626" spans="1:8" x14ac:dyDescent="0.25">
      <c r="A626" s="120"/>
      <c r="B626" s="132"/>
      <c r="C626" s="130"/>
      <c r="D626" s="133" t="s">
        <v>1726</v>
      </c>
      <c r="E626" s="120" t="s">
        <v>1727</v>
      </c>
      <c r="F626" s="30"/>
      <c r="G626" s="30"/>
      <c r="H626" s="30"/>
    </row>
    <row r="627" spans="1:8" x14ac:dyDescent="0.25">
      <c r="A627" s="120"/>
      <c r="B627" s="132"/>
      <c r="C627" s="130"/>
      <c r="D627" s="133" t="s">
        <v>1728</v>
      </c>
      <c r="E627" s="120" t="s">
        <v>1729</v>
      </c>
      <c r="F627" s="30"/>
      <c r="G627" s="30"/>
      <c r="H627" s="30"/>
    </row>
    <row r="628" spans="1:8" ht="15.75" x14ac:dyDescent="0.25">
      <c r="A628" s="120"/>
      <c r="B628" s="132"/>
      <c r="C628" s="130" t="s">
        <v>1730</v>
      </c>
      <c r="D628" s="38" t="s">
        <v>1731</v>
      </c>
      <c r="E628" s="25"/>
      <c r="F628" s="25"/>
      <c r="G628" s="25"/>
      <c r="H628" s="30"/>
    </row>
    <row r="629" spans="1:8" ht="15.75" x14ac:dyDescent="0.25">
      <c r="A629" s="120"/>
      <c r="B629" s="132"/>
      <c r="C629" s="130"/>
      <c r="D629" s="133" t="s">
        <v>1732</v>
      </c>
      <c r="E629" s="120" t="s">
        <v>1731</v>
      </c>
      <c r="F629" s="25"/>
      <c r="G629" s="25"/>
      <c r="H629" s="30"/>
    </row>
    <row r="630" spans="1:8" ht="15.75" x14ac:dyDescent="0.25">
      <c r="A630" s="120"/>
      <c r="B630" s="129" t="s">
        <v>1733</v>
      </c>
      <c r="C630" s="130" t="s">
        <v>1734</v>
      </c>
      <c r="D630" s="38"/>
      <c r="E630" s="25"/>
      <c r="F630" s="30"/>
      <c r="G630" s="30"/>
      <c r="H630" s="30"/>
    </row>
    <row r="631" spans="1:8" ht="15.75" x14ac:dyDescent="0.25">
      <c r="A631" s="120"/>
      <c r="B631" s="132"/>
      <c r="C631" s="130" t="s">
        <v>1735</v>
      </c>
      <c r="D631" s="38" t="s">
        <v>1736</v>
      </c>
      <c r="E631" s="25"/>
      <c r="F631" s="25"/>
      <c r="G631" s="25"/>
      <c r="H631" s="30"/>
    </row>
    <row r="632" spans="1:8" x14ac:dyDescent="0.25">
      <c r="A632" s="120"/>
      <c r="B632" s="132"/>
      <c r="C632" s="130"/>
      <c r="D632" s="133" t="s">
        <v>1737</v>
      </c>
      <c r="E632" s="120" t="s">
        <v>1738</v>
      </c>
      <c r="F632" s="30"/>
      <c r="G632" s="30"/>
      <c r="H632" s="30"/>
    </row>
    <row r="633" spans="1:8" x14ac:dyDescent="0.25">
      <c r="A633" s="120"/>
      <c r="B633" s="132"/>
      <c r="C633" s="130"/>
      <c r="D633" s="133" t="s">
        <v>1739</v>
      </c>
      <c r="E633" s="120" t="s">
        <v>1740</v>
      </c>
      <c r="F633" s="30"/>
      <c r="G633" s="30"/>
      <c r="H633" s="30"/>
    </row>
    <row r="634" spans="1:8" ht="15.75" x14ac:dyDescent="0.25">
      <c r="A634" s="120"/>
      <c r="B634" s="132"/>
      <c r="C634" s="130" t="s">
        <v>1741</v>
      </c>
      <c r="D634" s="38" t="s">
        <v>1742</v>
      </c>
      <c r="E634" s="25"/>
      <c r="F634" s="25"/>
      <c r="G634" s="25"/>
      <c r="H634" s="30"/>
    </row>
    <row r="635" spans="1:8" ht="15.75" x14ac:dyDescent="0.25">
      <c r="A635" s="120"/>
      <c r="B635" s="132"/>
      <c r="C635" s="130"/>
      <c r="D635" s="133" t="s">
        <v>1743</v>
      </c>
      <c r="E635" s="120" t="s">
        <v>1742</v>
      </c>
      <c r="F635" s="25"/>
      <c r="G635" s="25"/>
      <c r="H635" s="30"/>
    </row>
    <row r="636" spans="1:8" ht="15.75" x14ac:dyDescent="0.25">
      <c r="A636" s="120"/>
      <c r="B636" s="132"/>
      <c r="C636" s="130"/>
      <c r="D636" s="38"/>
      <c r="E636" s="120"/>
      <c r="F636" s="25"/>
      <c r="G636" s="25"/>
      <c r="H636" s="30"/>
    </row>
    <row r="637" spans="1:8" ht="15.75" x14ac:dyDescent="0.25">
      <c r="A637" s="122" t="s">
        <v>1744</v>
      </c>
      <c r="B637" s="123" t="s">
        <v>1745</v>
      </c>
      <c r="C637" s="136"/>
      <c r="D637" s="127"/>
      <c r="E637" s="135"/>
      <c r="F637" s="25"/>
      <c r="G637" s="25"/>
      <c r="H637" s="30"/>
    </row>
    <row r="638" spans="1:8" ht="15.75" x14ac:dyDescent="0.25">
      <c r="A638" s="120"/>
      <c r="B638" s="129" t="s">
        <v>1746</v>
      </c>
      <c r="C638" s="130" t="s">
        <v>1747</v>
      </c>
      <c r="D638" s="38"/>
      <c r="E638" s="25"/>
      <c r="F638" s="25"/>
      <c r="G638" s="25"/>
      <c r="H638" s="30"/>
    </row>
    <row r="639" spans="1:8" ht="15.75" x14ac:dyDescent="0.25">
      <c r="A639" s="120"/>
      <c r="B639" s="132"/>
      <c r="C639" s="130" t="s">
        <v>1748</v>
      </c>
      <c r="D639" s="38" t="s">
        <v>1749</v>
      </c>
      <c r="E639" s="25"/>
      <c r="F639" s="25"/>
      <c r="G639" s="25"/>
      <c r="H639" s="30"/>
    </row>
    <row r="640" spans="1:8" ht="15.75" x14ac:dyDescent="0.25">
      <c r="A640" s="120"/>
      <c r="B640" s="132"/>
      <c r="C640" s="130"/>
      <c r="D640" s="133" t="s">
        <v>1750</v>
      </c>
      <c r="E640" s="120" t="s">
        <v>1751</v>
      </c>
      <c r="F640" s="25"/>
      <c r="G640" s="25"/>
      <c r="H640" s="30"/>
    </row>
    <row r="641" spans="1:8" ht="15.75" x14ac:dyDescent="0.25">
      <c r="A641" s="120"/>
      <c r="B641" s="132"/>
      <c r="C641" s="130"/>
      <c r="D641" s="133" t="s">
        <v>1752</v>
      </c>
      <c r="E641" s="120" t="s">
        <v>1753</v>
      </c>
      <c r="F641" s="25"/>
      <c r="G641" s="25"/>
      <c r="H641" s="30"/>
    </row>
    <row r="642" spans="1:8" ht="15.75" x14ac:dyDescent="0.25">
      <c r="A642" s="120"/>
      <c r="B642" s="132"/>
      <c r="C642" s="130" t="s">
        <v>1754</v>
      </c>
      <c r="D642" s="38" t="s">
        <v>1755</v>
      </c>
      <c r="E642" s="25"/>
      <c r="F642" s="25"/>
      <c r="G642" s="25"/>
      <c r="H642" s="30"/>
    </row>
    <row r="643" spans="1:8" ht="15.75" x14ac:dyDescent="0.25">
      <c r="A643" s="120"/>
      <c r="B643" s="132"/>
      <c r="C643" s="130"/>
      <c r="D643" s="133" t="s">
        <v>1756</v>
      </c>
      <c r="E643" s="120" t="s">
        <v>1755</v>
      </c>
      <c r="F643" s="25"/>
      <c r="G643" s="25"/>
      <c r="H643" s="30"/>
    </row>
    <row r="644" spans="1:8" ht="15.75" x14ac:dyDescent="0.25">
      <c r="A644" s="120"/>
      <c r="B644" s="132"/>
      <c r="C644" s="130" t="s">
        <v>1757</v>
      </c>
      <c r="D644" s="38" t="s">
        <v>1758</v>
      </c>
      <c r="E644" s="25"/>
      <c r="F644" s="25"/>
      <c r="G644" s="25"/>
      <c r="H644" s="30"/>
    </row>
    <row r="645" spans="1:8" x14ac:dyDescent="0.25">
      <c r="A645" s="120"/>
      <c r="B645" s="132"/>
      <c r="C645" s="130"/>
      <c r="D645" s="133" t="s">
        <v>1759</v>
      </c>
      <c r="E645" s="120" t="s">
        <v>1760</v>
      </c>
      <c r="F645" s="30"/>
      <c r="G645" s="30"/>
      <c r="H645" s="30"/>
    </row>
    <row r="646" spans="1:8" ht="15.75" x14ac:dyDescent="0.25">
      <c r="A646" s="120"/>
      <c r="B646" s="132"/>
      <c r="C646" s="130"/>
      <c r="D646" s="133" t="s">
        <v>1761</v>
      </c>
      <c r="E646" s="120" t="s">
        <v>1762</v>
      </c>
      <c r="F646" s="25"/>
      <c r="G646" s="25"/>
      <c r="H646" s="30"/>
    </row>
    <row r="647" spans="1:8" x14ac:dyDescent="0.25">
      <c r="A647" s="120"/>
      <c r="B647" s="132"/>
      <c r="C647" s="130"/>
      <c r="D647" s="133" t="s">
        <v>1763</v>
      </c>
      <c r="E647" s="120" t="s">
        <v>1764</v>
      </c>
      <c r="F647" s="30"/>
      <c r="G647" s="30"/>
      <c r="H647" s="30"/>
    </row>
    <row r="648" spans="1:8" ht="15.75" x14ac:dyDescent="0.25">
      <c r="A648" s="120"/>
      <c r="B648" s="132"/>
      <c r="C648" s="130" t="s">
        <v>1765</v>
      </c>
      <c r="D648" s="38" t="s">
        <v>1766</v>
      </c>
      <c r="E648" s="25"/>
      <c r="F648" s="25"/>
      <c r="G648" s="25"/>
      <c r="H648" s="30"/>
    </row>
    <row r="649" spans="1:8" ht="15.75" x14ac:dyDescent="0.25">
      <c r="A649" s="120"/>
      <c r="B649" s="132"/>
      <c r="C649" s="130"/>
      <c r="D649" s="133" t="s">
        <v>1767</v>
      </c>
      <c r="E649" s="120" t="s">
        <v>1766</v>
      </c>
      <c r="F649" s="25"/>
      <c r="G649" s="25"/>
      <c r="H649" s="30"/>
    </row>
    <row r="650" spans="1:8" ht="15.75" x14ac:dyDescent="0.25">
      <c r="A650" s="120"/>
      <c r="B650" s="129" t="s">
        <v>1768</v>
      </c>
      <c r="C650" s="130" t="s">
        <v>1769</v>
      </c>
      <c r="D650" s="38"/>
      <c r="E650" s="25"/>
      <c r="F650" s="25"/>
      <c r="G650" s="25"/>
      <c r="H650" s="30"/>
    </row>
    <row r="651" spans="1:8" ht="15.75" x14ac:dyDescent="0.25">
      <c r="A651" s="120"/>
      <c r="B651" s="132"/>
      <c r="C651" s="130" t="s">
        <v>1770</v>
      </c>
      <c r="D651" s="38" t="s">
        <v>1771</v>
      </c>
      <c r="E651" s="25"/>
      <c r="F651" s="30"/>
      <c r="G651" s="30"/>
      <c r="H651" s="30"/>
    </row>
    <row r="652" spans="1:8" ht="15.75" x14ac:dyDescent="0.25">
      <c r="A652" s="120"/>
      <c r="B652" s="132"/>
      <c r="C652" s="130"/>
      <c r="D652" s="133" t="s">
        <v>1772</v>
      </c>
      <c r="E652" s="120" t="s">
        <v>1773</v>
      </c>
      <c r="F652" s="25"/>
      <c r="G652" s="25"/>
      <c r="H652" s="30"/>
    </row>
    <row r="653" spans="1:8" x14ac:dyDescent="0.25">
      <c r="A653" s="120"/>
      <c r="B653" s="132"/>
      <c r="C653" s="130"/>
      <c r="D653" s="133" t="s">
        <v>1774</v>
      </c>
      <c r="E653" s="120" t="s">
        <v>1775</v>
      </c>
      <c r="F653" s="30"/>
      <c r="G653" s="30"/>
      <c r="H653" s="30"/>
    </row>
    <row r="654" spans="1:8" ht="15.75" x14ac:dyDescent="0.25">
      <c r="A654" s="120"/>
      <c r="B654" s="132"/>
      <c r="C654" s="130" t="s">
        <v>1776</v>
      </c>
      <c r="D654" s="38" t="s">
        <v>1777</v>
      </c>
      <c r="E654" s="25"/>
      <c r="F654" s="30"/>
      <c r="G654" s="30"/>
      <c r="H654" s="30"/>
    </row>
    <row r="655" spans="1:8" ht="15.75" x14ac:dyDescent="0.25">
      <c r="A655" s="120"/>
      <c r="B655" s="132"/>
      <c r="C655" s="130"/>
      <c r="D655" s="133" t="s">
        <v>1778</v>
      </c>
      <c r="E655" s="120" t="s">
        <v>1777</v>
      </c>
      <c r="F655" s="25"/>
      <c r="G655" s="25"/>
      <c r="H655" s="30"/>
    </row>
    <row r="656" spans="1:8" ht="15.75" x14ac:dyDescent="0.25">
      <c r="A656" s="120"/>
      <c r="B656" s="132"/>
      <c r="C656" s="130"/>
      <c r="D656" s="38"/>
      <c r="E656" s="120"/>
      <c r="F656" s="25"/>
      <c r="G656" s="25"/>
      <c r="H656" s="30"/>
    </row>
    <row r="657" spans="1:8" ht="15.75" x14ac:dyDescent="0.25">
      <c r="A657" s="122" t="s">
        <v>1779</v>
      </c>
      <c r="B657" s="123" t="s">
        <v>1780</v>
      </c>
      <c r="C657" s="126"/>
      <c r="D657" s="127"/>
      <c r="E657" s="135"/>
      <c r="F657" s="30"/>
      <c r="G657" s="30"/>
      <c r="H657" s="30"/>
    </row>
    <row r="658" spans="1:8" ht="15.75" x14ac:dyDescent="0.25">
      <c r="A658" s="120"/>
      <c r="B658" s="129" t="s">
        <v>1781</v>
      </c>
      <c r="C658" s="130" t="s">
        <v>1782</v>
      </c>
      <c r="D658" s="38"/>
      <c r="E658" s="25"/>
      <c r="F658" s="25"/>
      <c r="G658" s="25"/>
      <c r="H658" s="30"/>
    </row>
    <row r="659" spans="1:8" ht="15.75" x14ac:dyDescent="0.25">
      <c r="A659" s="120"/>
      <c r="B659" s="132"/>
      <c r="C659" s="130" t="s">
        <v>1783</v>
      </c>
      <c r="D659" s="38"/>
      <c r="E659" s="25"/>
      <c r="F659" s="30"/>
      <c r="G659" s="30"/>
      <c r="H659" s="30"/>
    </row>
    <row r="660" spans="1:8" ht="15.75" x14ac:dyDescent="0.25">
      <c r="A660" s="120"/>
      <c r="B660" s="132"/>
      <c r="C660" s="130" t="s">
        <v>1784</v>
      </c>
      <c r="D660" s="38" t="s">
        <v>1785</v>
      </c>
      <c r="E660" s="25"/>
      <c r="F660" s="30"/>
      <c r="G660" s="30"/>
      <c r="H660" s="30"/>
    </row>
    <row r="661" spans="1:8" ht="15.75" x14ac:dyDescent="0.25">
      <c r="A661" s="120"/>
      <c r="B661" s="132"/>
      <c r="C661" s="130"/>
      <c r="D661" s="133" t="s">
        <v>1786</v>
      </c>
      <c r="E661" s="120" t="s">
        <v>1785</v>
      </c>
      <c r="F661" s="25"/>
      <c r="G661" s="25"/>
      <c r="H661" s="30"/>
    </row>
    <row r="662" spans="1:8" ht="15.75" x14ac:dyDescent="0.25">
      <c r="A662" s="120"/>
      <c r="B662" s="132"/>
      <c r="C662" s="130" t="s">
        <v>1787</v>
      </c>
      <c r="D662" s="38" t="s">
        <v>1788</v>
      </c>
      <c r="E662" s="25"/>
      <c r="F662" s="30"/>
      <c r="G662" s="30"/>
      <c r="H662" s="30"/>
    </row>
    <row r="663" spans="1:8" ht="15.75" x14ac:dyDescent="0.25">
      <c r="A663" s="120"/>
      <c r="B663" s="132"/>
      <c r="C663" s="130"/>
      <c r="D663" s="133" t="s">
        <v>1789</v>
      </c>
      <c r="E663" s="120" t="s">
        <v>1790</v>
      </c>
      <c r="F663" s="25"/>
      <c r="G663" s="25"/>
      <c r="H663" s="30"/>
    </row>
    <row r="664" spans="1:8" ht="15.75" x14ac:dyDescent="0.25">
      <c r="A664" s="120"/>
      <c r="B664" s="132"/>
      <c r="C664" s="130"/>
      <c r="D664" s="133" t="s">
        <v>1791</v>
      </c>
      <c r="E664" s="120" t="s">
        <v>1792</v>
      </c>
      <c r="F664" s="25"/>
      <c r="G664" s="25"/>
      <c r="H664" s="30"/>
    </row>
    <row r="665" spans="1:8" ht="15.75" x14ac:dyDescent="0.25">
      <c r="A665" s="120"/>
      <c r="B665" s="132"/>
      <c r="C665" s="130"/>
      <c r="D665" s="133" t="s">
        <v>1793</v>
      </c>
      <c r="E665" s="120" t="s">
        <v>1794</v>
      </c>
      <c r="F665" s="25"/>
      <c r="G665" s="25"/>
      <c r="H665" s="30"/>
    </row>
    <row r="666" spans="1:8" ht="15.75" x14ac:dyDescent="0.25">
      <c r="A666" s="120"/>
      <c r="B666" s="132"/>
      <c r="C666" s="130"/>
      <c r="D666" s="133" t="s">
        <v>1795</v>
      </c>
      <c r="E666" s="120" t="s">
        <v>1796</v>
      </c>
      <c r="F666" s="25"/>
      <c r="G666" s="25"/>
      <c r="H666" s="30"/>
    </row>
    <row r="667" spans="1:8" ht="15.75" x14ac:dyDescent="0.25">
      <c r="A667" s="120"/>
      <c r="B667" s="132"/>
      <c r="C667" s="130"/>
      <c r="D667" s="133" t="s">
        <v>1797</v>
      </c>
      <c r="E667" s="120" t="s">
        <v>1798</v>
      </c>
      <c r="F667" s="25"/>
      <c r="G667" s="25"/>
      <c r="H667" s="30"/>
    </row>
    <row r="668" spans="1:8" ht="15.75" x14ac:dyDescent="0.25">
      <c r="A668" s="120"/>
      <c r="B668" s="132"/>
      <c r="C668" s="130" t="s">
        <v>1799</v>
      </c>
      <c r="D668" s="38" t="s">
        <v>1800</v>
      </c>
      <c r="E668" s="25"/>
      <c r="F668" s="30"/>
      <c r="G668" s="30"/>
      <c r="H668" s="30"/>
    </row>
    <row r="669" spans="1:8" ht="15.75" x14ac:dyDescent="0.25">
      <c r="A669" s="120"/>
      <c r="B669" s="132"/>
      <c r="C669" s="130"/>
      <c r="D669" s="133" t="s">
        <v>1801</v>
      </c>
      <c r="E669" s="120" t="s">
        <v>1802</v>
      </c>
      <c r="F669" s="25"/>
      <c r="G669" s="25"/>
      <c r="H669" s="30"/>
    </row>
    <row r="670" spans="1:8" ht="15.75" x14ac:dyDescent="0.25">
      <c r="A670" s="120"/>
      <c r="B670" s="132"/>
      <c r="C670" s="130"/>
      <c r="D670" s="133" t="s">
        <v>1803</v>
      </c>
      <c r="E670" s="120" t="s">
        <v>1804</v>
      </c>
      <c r="F670" s="25"/>
      <c r="G670" s="25"/>
      <c r="H670" s="30"/>
    </row>
    <row r="671" spans="1:8" ht="15.75" x14ac:dyDescent="0.25">
      <c r="A671" s="120"/>
      <c r="B671" s="132"/>
      <c r="C671" s="130" t="s">
        <v>1805</v>
      </c>
      <c r="D671" s="38" t="s">
        <v>1806</v>
      </c>
      <c r="E671" s="25"/>
      <c r="F671" s="30"/>
      <c r="G671" s="30"/>
      <c r="H671" s="30"/>
    </row>
    <row r="672" spans="1:8" ht="15.75" x14ac:dyDescent="0.25">
      <c r="A672" s="120"/>
      <c r="B672" s="132"/>
      <c r="C672" s="130"/>
      <c r="D672" s="133" t="s">
        <v>1807</v>
      </c>
      <c r="E672" s="120" t="s">
        <v>1806</v>
      </c>
      <c r="F672" s="25"/>
      <c r="G672" s="25"/>
      <c r="H672" s="30"/>
    </row>
    <row r="673" spans="1:8" ht="15.75" x14ac:dyDescent="0.25">
      <c r="A673" s="120"/>
      <c r="B673" s="132"/>
      <c r="C673" s="130" t="s">
        <v>1808</v>
      </c>
      <c r="D673" s="38" t="s">
        <v>1809</v>
      </c>
      <c r="E673" s="25"/>
      <c r="F673" s="30"/>
      <c r="G673" s="30"/>
      <c r="H673" s="30"/>
    </row>
    <row r="674" spans="1:8" ht="15.75" x14ac:dyDescent="0.25">
      <c r="A674" s="120"/>
      <c r="B674" s="132"/>
      <c r="C674" s="130"/>
      <c r="D674" s="133" t="s">
        <v>1810</v>
      </c>
      <c r="E674" s="120" t="s">
        <v>1809</v>
      </c>
      <c r="F674" s="25"/>
      <c r="G674" s="25"/>
      <c r="H674" s="30"/>
    </row>
    <row r="675" spans="1:8" ht="15.75" x14ac:dyDescent="0.25">
      <c r="A675" s="120"/>
      <c r="B675" s="132"/>
      <c r="C675" s="130" t="s">
        <v>1811</v>
      </c>
      <c r="D675" s="38" t="s">
        <v>1812</v>
      </c>
      <c r="E675" s="25"/>
      <c r="F675" s="30"/>
      <c r="G675" s="30"/>
      <c r="H675" s="30"/>
    </row>
    <row r="676" spans="1:8" ht="15.75" x14ac:dyDescent="0.25">
      <c r="A676" s="120"/>
      <c r="B676" s="132"/>
      <c r="C676" s="130"/>
      <c r="D676" s="133" t="s">
        <v>1813</v>
      </c>
      <c r="E676" s="120" t="s">
        <v>1814</v>
      </c>
      <c r="F676" s="25"/>
      <c r="G676" s="25"/>
      <c r="H676" s="30"/>
    </row>
    <row r="677" spans="1:8" ht="15.75" x14ac:dyDescent="0.25">
      <c r="A677" s="120"/>
      <c r="B677" s="132"/>
      <c r="C677" s="130"/>
      <c r="D677" s="133" t="s">
        <v>1815</v>
      </c>
      <c r="E677" s="120" t="s">
        <v>1816</v>
      </c>
      <c r="F677" s="25"/>
      <c r="G677" s="25"/>
      <c r="H677" s="30"/>
    </row>
    <row r="678" spans="1:8" ht="15.75" x14ac:dyDescent="0.25">
      <c r="A678" s="25"/>
      <c r="B678" s="132"/>
      <c r="C678" s="130" t="s">
        <v>1817</v>
      </c>
      <c r="D678" s="38" t="s">
        <v>1818</v>
      </c>
      <c r="E678" s="25"/>
      <c r="F678" s="30"/>
      <c r="G678" s="30"/>
      <c r="H678" s="30"/>
    </row>
    <row r="679" spans="1:8" ht="15.75" x14ac:dyDescent="0.25">
      <c r="A679" s="120"/>
      <c r="B679" s="132"/>
      <c r="C679" s="130"/>
      <c r="D679" s="133" t="s">
        <v>1819</v>
      </c>
      <c r="E679" s="120" t="s">
        <v>1818</v>
      </c>
      <c r="F679" s="25"/>
      <c r="G679" s="25"/>
      <c r="H679" s="30"/>
    </row>
    <row r="680" spans="1:8" ht="15.75" x14ac:dyDescent="0.25">
      <c r="A680" s="120"/>
      <c r="B680" s="132"/>
      <c r="C680" s="130" t="s">
        <v>1820</v>
      </c>
      <c r="D680" s="38" t="s">
        <v>1821</v>
      </c>
      <c r="E680" s="25"/>
      <c r="F680" s="30"/>
      <c r="G680" s="30"/>
      <c r="H680" s="30"/>
    </row>
    <row r="681" spans="1:8" x14ac:dyDescent="0.25">
      <c r="A681" s="120"/>
      <c r="B681" s="132"/>
      <c r="C681" s="130"/>
      <c r="D681" s="133" t="s">
        <v>1822</v>
      </c>
      <c r="E681" s="120" t="s">
        <v>1823</v>
      </c>
      <c r="F681" s="30"/>
      <c r="G681" s="30"/>
      <c r="H681" s="30"/>
    </row>
    <row r="682" spans="1:8" x14ac:dyDescent="0.25">
      <c r="A682" s="120"/>
      <c r="B682" s="132"/>
      <c r="C682" s="130"/>
      <c r="D682" s="133" t="s">
        <v>1824</v>
      </c>
      <c r="E682" s="120" t="s">
        <v>1825</v>
      </c>
      <c r="F682" s="30"/>
      <c r="G682" s="30"/>
      <c r="H682" s="30"/>
    </row>
    <row r="683" spans="1:8" ht="15.75" x14ac:dyDescent="0.25">
      <c r="A683" s="120"/>
      <c r="B683" s="129" t="s">
        <v>1826</v>
      </c>
      <c r="C683" s="130" t="s">
        <v>1827</v>
      </c>
      <c r="D683" s="38"/>
      <c r="E683" s="25"/>
      <c r="F683" s="25"/>
      <c r="G683" s="25"/>
      <c r="H683" s="30"/>
    </row>
    <row r="684" spans="1:8" ht="15.75" x14ac:dyDescent="0.25">
      <c r="A684" s="120"/>
      <c r="B684" s="132"/>
      <c r="C684" s="130" t="s">
        <v>1828</v>
      </c>
      <c r="D684" s="38" t="s">
        <v>1827</v>
      </c>
      <c r="E684" s="25"/>
      <c r="F684" s="25"/>
      <c r="G684" s="25"/>
      <c r="H684" s="30"/>
    </row>
    <row r="685" spans="1:8" ht="15.75" x14ac:dyDescent="0.25">
      <c r="A685" s="120"/>
      <c r="B685" s="132"/>
      <c r="C685" s="130"/>
      <c r="D685" s="133" t="s">
        <v>1829</v>
      </c>
      <c r="E685" s="120" t="s">
        <v>1827</v>
      </c>
      <c r="F685" s="25"/>
      <c r="G685" s="25"/>
      <c r="H685" s="30"/>
    </row>
    <row r="686" spans="1:8" ht="15.75" x14ac:dyDescent="0.25">
      <c r="A686" s="120"/>
      <c r="B686" s="132"/>
      <c r="C686" s="130"/>
      <c r="D686" s="38"/>
      <c r="E686" s="120"/>
      <c r="F686" s="25"/>
      <c r="G686" s="25"/>
      <c r="H686" s="30"/>
    </row>
    <row r="687" spans="1:8" ht="15.75" x14ac:dyDescent="0.25">
      <c r="A687" s="122" t="s">
        <v>1830</v>
      </c>
      <c r="B687" s="123" t="s">
        <v>1831</v>
      </c>
      <c r="C687" s="126"/>
      <c r="D687" s="127"/>
      <c r="E687" s="135"/>
      <c r="F687" s="25"/>
      <c r="G687" s="25"/>
      <c r="H687" s="30"/>
    </row>
    <row r="688" spans="1:8" ht="15.75" x14ac:dyDescent="0.25">
      <c r="A688" s="120"/>
      <c r="B688" s="129" t="s">
        <v>1832</v>
      </c>
      <c r="C688" s="130" t="s">
        <v>1833</v>
      </c>
      <c r="D688" s="38"/>
      <c r="E688" s="25"/>
      <c r="F688" s="25"/>
      <c r="G688" s="25"/>
      <c r="H688" s="30"/>
    </row>
    <row r="689" spans="1:8" ht="15.75" x14ac:dyDescent="0.25">
      <c r="A689" s="120"/>
      <c r="B689" s="132"/>
      <c r="C689" s="130" t="s">
        <v>1834</v>
      </c>
      <c r="D689" s="38" t="s">
        <v>1835</v>
      </c>
      <c r="E689" s="25"/>
      <c r="F689" s="25"/>
      <c r="G689" s="25"/>
      <c r="H689" s="30"/>
    </row>
    <row r="690" spans="1:8" ht="15.75" x14ac:dyDescent="0.25">
      <c r="A690" s="120"/>
      <c r="B690" s="132"/>
      <c r="C690" s="130"/>
      <c r="D690" s="133" t="s">
        <v>1836</v>
      </c>
      <c r="E690" s="120" t="s">
        <v>1837</v>
      </c>
      <c r="F690" s="25"/>
      <c r="G690" s="25"/>
      <c r="H690" s="30"/>
    </row>
    <row r="691" spans="1:8" x14ac:dyDescent="0.25">
      <c r="A691" s="120"/>
      <c r="B691" s="132"/>
      <c r="C691" s="130"/>
      <c r="D691" s="133" t="s">
        <v>1838</v>
      </c>
      <c r="E691" s="120" t="s">
        <v>1839</v>
      </c>
      <c r="F691" s="30"/>
      <c r="G691" s="30"/>
      <c r="H691" s="30"/>
    </row>
    <row r="692" spans="1:8" ht="15.75" x14ac:dyDescent="0.25">
      <c r="A692" s="120"/>
      <c r="B692" s="132"/>
      <c r="C692" s="130" t="s">
        <v>1840</v>
      </c>
      <c r="D692" s="38" t="s">
        <v>1841</v>
      </c>
      <c r="E692" s="25"/>
      <c r="F692" s="30"/>
      <c r="G692" s="30"/>
      <c r="H692" s="30"/>
    </row>
    <row r="693" spans="1:8" ht="15.75" x14ac:dyDescent="0.25">
      <c r="A693" s="120"/>
      <c r="B693" s="132"/>
      <c r="C693" s="130"/>
      <c r="D693" s="133" t="s">
        <v>1842</v>
      </c>
      <c r="E693" s="120" t="s">
        <v>1841</v>
      </c>
      <c r="F693" s="25"/>
      <c r="G693" s="25"/>
      <c r="H693" s="30"/>
    </row>
    <row r="694" spans="1:8" ht="15.75" x14ac:dyDescent="0.25">
      <c r="A694" s="120"/>
      <c r="B694" s="132"/>
      <c r="C694" s="130" t="s">
        <v>1843</v>
      </c>
      <c r="D694" s="38" t="s">
        <v>1844</v>
      </c>
      <c r="E694" s="25"/>
      <c r="F694" s="25"/>
      <c r="G694" s="25"/>
      <c r="H694" s="30"/>
    </row>
    <row r="695" spans="1:8" x14ac:dyDescent="0.25">
      <c r="A695" s="120"/>
      <c r="B695" s="132"/>
      <c r="C695" s="130"/>
      <c r="D695" s="133" t="s">
        <v>1845</v>
      </c>
      <c r="E695" s="120" t="s">
        <v>1846</v>
      </c>
      <c r="F695" s="30"/>
      <c r="G695" s="30"/>
      <c r="H695" s="30"/>
    </row>
    <row r="696" spans="1:8" ht="15.75" x14ac:dyDescent="0.25">
      <c r="A696" s="120"/>
      <c r="B696" s="132"/>
      <c r="C696" s="130"/>
      <c r="D696" s="133" t="s">
        <v>1847</v>
      </c>
      <c r="E696" s="120" t="s">
        <v>1848</v>
      </c>
      <c r="F696" s="25"/>
      <c r="G696" s="25"/>
      <c r="H696" s="30"/>
    </row>
    <row r="697" spans="1:8" x14ac:dyDescent="0.25">
      <c r="A697" s="120"/>
      <c r="B697" s="132"/>
      <c r="C697" s="130"/>
      <c r="D697" s="133" t="s">
        <v>1849</v>
      </c>
      <c r="E697" s="120" t="s">
        <v>1850</v>
      </c>
      <c r="F697" s="30"/>
      <c r="G697" s="30"/>
      <c r="H697" s="30"/>
    </row>
    <row r="698" spans="1:8" ht="15.75" x14ac:dyDescent="0.25">
      <c r="A698" s="120"/>
      <c r="B698" s="132"/>
      <c r="C698" s="130"/>
      <c r="D698" s="133" t="s">
        <v>1851</v>
      </c>
      <c r="E698" s="120" t="s">
        <v>1852</v>
      </c>
      <c r="F698" s="25"/>
      <c r="G698" s="25"/>
      <c r="H698" s="30"/>
    </row>
    <row r="699" spans="1:8" ht="15.75" x14ac:dyDescent="0.25">
      <c r="A699" s="120"/>
      <c r="B699" s="132"/>
      <c r="C699" s="130"/>
      <c r="D699" s="133" t="s">
        <v>1853</v>
      </c>
      <c r="E699" s="120" t="s">
        <v>1854</v>
      </c>
      <c r="F699" s="25"/>
      <c r="G699" s="25"/>
      <c r="H699" s="30"/>
    </row>
    <row r="700" spans="1:8" ht="15.75" x14ac:dyDescent="0.25">
      <c r="A700" s="120"/>
      <c r="B700" s="129" t="s">
        <v>1855</v>
      </c>
      <c r="C700" s="130" t="s">
        <v>1856</v>
      </c>
      <c r="D700" s="38"/>
      <c r="E700" s="25"/>
      <c r="F700" s="25"/>
      <c r="G700" s="25"/>
      <c r="H700" s="30"/>
    </row>
    <row r="701" spans="1:8" ht="15.75" x14ac:dyDescent="0.25">
      <c r="A701" s="120"/>
      <c r="B701" s="132"/>
      <c r="C701" s="130" t="s">
        <v>1857</v>
      </c>
      <c r="D701" s="38" t="s">
        <v>1858</v>
      </c>
      <c r="E701" s="25"/>
      <c r="F701" s="25"/>
      <c r="G701" s="25"/>
      <c r="H701" s="30"/>
    </row>
    <row r="702" spans="1:8" ht="15.75" x14ac:dyDescent="0.25">
      <c r="A702" s="120"/>
      <c r="B702" s="132"/>
      <c r="C702" s="130"/>
      <c r="D702" s="133" t="s">
        <v>1859</v>
      </c>
      <c r="E702" s="120" t="s">
        <v>1860</v>
      </c>
      <c r="F702" s="25"/>
      <c r="G702" s="25"/>
      <c r="H702" s="30"/>
    </row>
    <row r="703" spans="1:8" x14ac:dyDescent="0.25">
      <c r="A703" s="120"/>
      <c r="B703" s="132"/>
      <c r="C703" s="130"/>
      <c r="D703" s="133" t="s">
        <v>1861</v>
      </c>
      <c r="E703" s="120" t="s">
        <v>1862</v>
      </c>
      <c r="F703" s="30"/>
      <c r="G703" s="30"/>
      <c r="H703" s="30"/>
    </row>
    <row r="704" spans="1:8" x14ac:dyDescent="0.25">
      <c r="A704" s="120"/>
      <c r="B704" s="132"/>
      <c r="C704" s="130"/>
      <c r="D704" s="133" t="s">
        <v>1863</v>
      </c>
      <c r="E704" s="120" t="s">
        <v>1864</v>
      </c>
      <c r="F704" s="30"/>
      <c r="G704" s="30"/>
      <c r="H704" s="30"/>
    </row>
    <row r="705" spans="1:8" ht="15.75" x14ac:dyDescent="0.25">
      <c r="A705" s="120"/>
      <c r="B705" s="132"/>
      <c r="C705" s="130" t="s">
        <v>1865</v>
      </c>
      <c r="D705" s="38" t="s">
        <v>1866</v>
      </c>
      <c r="E705" s="25"/>
      <c r="F705" s="25"/>
      <c r="G705" s="25"/>
      <c r="H705" s="30"/>
    </row>
    <row r="706" spans="1:8" ht="15.75" x14ac:dyDescent="0.25">
      <c r="A706" s="120"/>
      <c r="B706" s="132"/>
      <c r="C706" s="130"/>
      <c r="D706" s="133" t="s">
        <v>1867</v>
      </c>
      <c r="E706" s="120" t="s">
        <v>1866</v>
      </c>
      <c r="F706" s="25"/>
      <c r="G706" s="25"/>
      <c r="H706" s="30"/>
    </row>
    <row r="707" spans="1:8" ht="15.75" x14ac:dyDescent="0.25">
      <c r="A707" s="120"/>
      <c r="B707" s="132"/>
      <c r="C707" s="130"/>
      <c r="D707" s="38"/>
      <c r="E707" s="120"/>
      <c r="F707" s="25"/>
      <c r="G707" s="25"/>
      <c r="H707" s="30"/>
    </row>
    <row r="708" spans="1:8" ht="15.75" x14ac:dyDescent="0.25">
      <c r="A708" s="122" t="s">
        <v>1868</v>
      </c>
      <c r="B708" s="123" t="s">
        <v>1869</v>
      </c>
      <c r="C708" s="126"/>
      <c r="D708" s="127"/>
      <c r="E708" s="135"/>
      <c r="F708" s="30"/>
      <c r="G708" s="30"/>
      <c r="H708" s="30"/>
    </row>
    <row r="709" spans="1:8" ht="15.75" x14ac:dyDescent="0.25">
      <c r="A709" s="120"/>
      <c r="B709" s="129" t="s">
        <v>1870</v>
      </c>
      <c r="C709" s="130" t="s">
        <v>1871</v>
      </c>
      <c r="D709" s="38"/>
      <c r="E709" s="25"/>
      <c r="F709" s="25"/>
      <c r="G709" s="25"/>
      <c r="H709" s="30"/>
    </row>
    <row r="710" spans="1:8" ht="15.75" x14ac:dyDescent="0.25">
      <c r="A710" s="120"/>
      <c r="B710" s="132"/>
      <c r="C710" s="130" t="s">
        <v>1872</v>
      </c>
      <c r="D710" s="38" t="s">
        <v>1873</v>
      </c>
      <c r="E710" s="25"/>
      <c r="F710" s="30"/>
      <c r="G710" s="30"/>
      <c r="H710" s="30"/>
    </row>
    <row r="711" spans="1:8" x14ac:dyDescent="0.25">
      <c r="A711" s="120"/>
      <c r="B711" s="132"/>
      <c r="C711" s="130"/>
      <c r="D711" s="133" t="s">
        <v>1874</v>
      </c>
      <c r="E711" s="120" t="s">
        <v>1873</v>
      </c>
      <c r="F711" s="30"/>
      <c r="G711" s="30"/>
      <c r="H711" s="30"/>
    </row>
    <row r="712" spans="1:8" ht="15.75" x14ac:dyDescent="0.25">
      <c r="A712" s="120"/>
      <c r="B712" s="132"/>
      <c r="C712" s="130" t="s">
        <v>1875</v>
      </c>
      <c r="D712" s="38" t="s">
        <v>1876</v>
      </c>
      <c r="E712" s="25"/>
      <c r="F712" s="25"/>
      <c r="G712" s="25"/>
      <c r="H712" s="30"/>
    </row>
    <row r="713" spans="1:8" x14ac:dyDescent="0.25">
      <c r="A713" s="120"/>
      <c r="B713" s="132"/>
      <c r="C713" s="130"/>
      <c r="D713" s="133" t="s">
        <v>1877</v>
      </c>
      <c r="E713" s="120" t="s">
        <v>1876</v>
      </c>
      <c r="F713" s="30"/>
      <c r="G713" s="30"/>
      <c r="H713" s="30"/>
    </row>
    <row r="714" spans="1:8" ht="15.75" x14ac:dyDescent="0.25">
      <c r="A714" s="120"/>
      <c r="B714" s="132"/>
      <c r="C714" s="130" t="s">
        <v>1878</v>
      </c>
      <c r="D714" s="38" t="s">
        <v>1879</v>
      </c>
      <c r="E714" s="25"/>
      <c r="F714" s="25"/>
      <c r="G714" s="25"/>
      <c r="H714" s="30"/>
    </row>
    <row r="715" spans="1:8" x14ac:dyDescent="0.25">
      <c r="A715" s="120"/>
      <c r="B715" s="132"/>
      <c r="C715" s="130"/>
      <c r="D715" s="133" t="s">
        <v>1880</v>
      </c>
      <c r="E715" s="120" t="s">
        <v>1879</v>
      </c>
      <c r="F715" s="30"/>
      <c r="G715" s="30"/>
      <c r="H715" s="30"/>
    </row>
    <row r="716" spans="1:8" ht="15.75" x14ac:dyDescent="0.25">
      <c r="A716" s="120"/>
      <c r="B716" s="132"/>
      <c r="C716" s="130" t="s">
        <v>1881</v>
      </c>
      <c r="D716" s="38" t="s">
        <v>1882</v>
      </c>
      <c r="E716" s="25"/>
      <c r="F716" s="25"/>
      <c r="G716" s="25"/>
      <c r="H716" s="30"/>
    </row>
    <row r="717" spans="1:8" x14ac:dyDescent="0.25">
      <c r="A717" s="120"/>
      <c r="B717" s="132"/>
      <c r="C717" s="130"/>
      <c r="D717" s="133" t="s">
        <v>1883</v>
      </c>
      <c r="E717" s="120" t="s">
        <v>1882</v>
      </c>
      <c r="F717" s="30"/>
      <c r="G717" s="30"/>
      <c r="H717" s="30"/>
    </row>
    <row r="718" spans="1:8" ht="15.75" x14ac:dyDescent="0.25">
      <c r="A718" s="120"/>
      <c r="B718" s="132"/>
      <c r="C718" s="130" t="s">
        <v>1884</v>
      </c>
      <c r="D718" s="38" t="s">
        <v>1885</v>
      </c>
      <c r="E718" s="25"/>
      <c r="F718" s="25"/>
      <c r="G718" s="25"/>
      <c r="H718" s="30"/>
    </row>
    <row r="719" spans="1:8" x14ac:dyDescent="0.25">
      <c r="A719" s="120"/>
      <c r="B719" s="132"/>
      <c r="C719" s="130"/>
      <c r="D719" s="133" t="s">
        <v>1886</v>
      </c>
      <c r="E719" s="120" t="s">
        <v>1887</v>
      </c>
      <c r="F719" s="30"/>
      <c r="G719" s="30"/>
      <c r="H719" s="30"/>
    </row>
    <row r="720" spans="1:8" ht="15.75" x14ac:dyDescent="0.25">
      <c r="A720" s="120"/>
      <c r="B720" s="132"/>
      <c r="C720" s="130"/>
      <c r="D720" s="133" t="s">
        <v>1888</v>
      </c>
      <c r="E720" s="120" t="s">
        <v>1889</v>
      </c>
      <c r="F720" s="25"/>
      <c r="G720" s="25"/>
      <c r="H720" s="30"/>
    </row>
    <row r="721" spans="1:8" ht="15.75" x14ac:dyDescent="0.25">
      <c r="A721" s="120"/>
      <c r="B721" s="129" t="s">
        <v>1890</v>
      </c>
      <c r="C721" s="130" t="s">
        <v>1891</v>
      </c>
      <c r="D721" s="38"/>
      <c r="E721" s="25"/>
      <c r="F721" s="25"/>
      <c r="G721" s="25"/>
      <c r="H721" s="30"/>
    </row>
    <row r="722" spans="1:8" ht="15.75" x14ac:dyDescent="0.25">
      <c r="A722" s="120"/>
      <c r="B722" s="132"/>
      <c r="C722" s="130" t="s">
        <v>1892</v>
      </c>
      <c r="D722" s="38" t="s">
        <v>1891</v>
      </c>
      <c r="E722" s="25"/>
      <c r="F722" s="30"/>
      <c r="G722" s="30"/>
      <c r="H722" s="30"/>
    </row>
    <row r="723" spans="1:8" x14ac:dyDescent="0.25">
      <c r="A723" s="120"/>
      <c r="B723" s="132"/>
      <c r="C723" s="130"/>
      <c r="D723" s="133" t="s">
        <v>1893</v>
      </c>
      <c r="E723" s="120" t="s">
        <v>1891</v>
      </c>
      <c r="F723" s="30"/>
      <c r="G723" s="30"/>
      <c r="H723" s="30"/>
    </row>
    <row r="724" spans="1:8" ht="15.75" x14ac:dyDescent="0.25">
      <c r="A724" s="120"/>
      <c r="B724" s="129" t="s">
        <v>1894</v>
      </c>
      <c r="C724" s="130" t="s">
        <v>1895</v>
      </c>
      <c r="D724" s="38"/>
      <c r="E724" s="25"/>
      <c r="F724" s="25"/>
      <c r="G724" s="25"/>
      <c r="H724" s="30"/>
    </row>
    <row r="725" spans="1:8" ht="15.75" x14ac:dyDescent="0.25">
      <c r="A725" s="25"/>
      <c r="B725" s="132"/>
      <c r="C725" s="130" t="s">
        <v>1896</v>
      </c>
      <c r="D725" s="38" t="s">
        <v>1897</v>
      </c>
      <c r="E725" s="25"/>
      <c r="F725" s="30"/>
      <c r="G725" s="30"/>
      <c r="H725" s="30"/>
    </row>
    <row r="726" spans="1:8" x14ac:dyDescent="0.25">
      <c r="A726" s="120"/>
      <c r="B726" s="132"/>
      <c r="C726" s="130"/>
      <c r="D726" s="133" t="s">
        <v>1898</v>
      </c>
      <c r="E726" s="120" t="s">
        <v>1899</v>
      </c>
      <c r="F726" s="30"/>
      <c r="G726" s="30"/>
      <c r="H726" s="30"/>
    </row>
    <row r="727" spans="1:8" ht="15.75" x14ac:dyDescent="0.25">
      <c r="A727" s="120"/>
      <c r="B727" s="132"/>
      <c r="C727" s="130"/>
      <c r="D727" s="133" t="s">
        <v>1900</v>
      </c>
      <c r="E727" s="120" t="s">
        <v>1901</v>
      </c>
      <c r="F727" s="25"/>
      <c r="G727" s="25"/>
      <c r="H727" s="30"/>
    </row>
    <row r="728" spans="1:8" ht="15.75" x14ac:dyDescent="0.25">
      <c r="A728" s="120"/>
      <c r="B728" s="132"/>
      <c r="C728" s="130"/>
      <c r="D728" s="133" t="s">
        <v>1902</v>
      </c>
      <c r="E728" s="120" t="s">
        <v>1903</v>
      </c>
      <c r="F728" s="25"/>
      <c r="G728" s="25"/>
      <c r="H728" s="30"/>
    </row>
    <row r="729" spans="1:8" ht="15.75" x14ac:dyDescent="0.25">
      <c r="A729" s="120"/>
      <c r="B729" s="132"/>
      <c r="C729" s="130"/>
      <c r="D729" s="133" t="s">
        <v>1904</v>
      </c>
      <c r="E729" s="120" t="s">
        <v>1905</v>
      </c>
      <c r="F729" s="25"/>
      <c r="G729" s="25"/>
      <c r="H729" s="30"/>
    </row>
    <row r="730" spans="1:8" ht="15.75" x14ac:dyDescent="0.25">
      <c r="A730" s="120"/>
      <c r="B730" s="132"/>
      <c r="C730" s="130"/>
      <c r="D730" s="133" t="s">
        <v>1906</v>
      </c>
      <c r="E730" s="120" t="s">
        <v>1907</v>
      </c>
      <c r="F730" s="25"/>
      <c r="G730" s="25"/>
      <c r="H730" s="30"/>
    </row>
    <row r="731" spans="1:8" ht="15.75" x14ac:dyDescent="0.25">
      <c r="A731" s="120"/>
      <c r="B731" s="132"/>
      <c r="C731" s="130" t="s">
        <v>1908</v>
      </c>
      <c r="D731" s="38" t="s">
        <v>1909</v>
      </c>
      <c r="E731" s="25"/>
      <c r="F731" s="25"/>
      <c r="G731" s="25"/>
      <c r="H731" s="30"/>
    </row>
    <row r="732" spans="1:8" x14ac:dyDescent="0.25">
      <c r="A732" s="120"/>
      <c r="B732" s="132"/>
      <c r="C732" s="130"/>
      <c r="D732" s="133" t="s">
        <v>1910</v>
      </c>
      <c r="E732" s="120" t="s">
        <v>1909</v>
      </c>
      <c r="F732" s="30"/>
      <c r="G732" s="30"/>
      <c r="H732" s="30"/>
    </row>
    <row r="733" spans="1:8" ht="15.75" x14ac:dyDescent="0.25">
      <c r="A733" s="120"/>
      <c r="B733" s="132"/>
      <c r="C733" s="130"/>
      <c r="D733" s="38"/>
      <c r="E733" s="120"/>
      <c r="F733" s="25"/>
      <c r="G733" s="25"/>
      <c r="H733" s="30"/>
    </row>
    <row r="734" spans="1:8" ht="15.75" x14ac:dyDescent="0.25">
      <c r="A734" s="137" t="s">
        <v>1911</v>
      </c>
      <c r="B734" s="138" t="s">
        <v>1912</v>
      </c>
      <c r="C734" s="139"/>
      <c r="D734" s="134"/>
      <c r="E734" s="135"/>
      <c r="F734" s="30"/>
      <c r="G734" s="30"/>
      <c r="H734" s="30"/>
    </row>
    <row r="735" spans="1:8" ht="15.75" x14ac:dyDescent="0.25">
      <c r="A735" s="120"/>
      <c r="B735" s="129" t="s">
        <v>1913</v>
      </c>
      <c r="C735" s="130" t="s">
        <v>1914</v>
      </c>
      <c r="D735" s="38"/>
      <c r="E735" s="25"/>
      <c r="F735" s="30"/>
      <c r="G735" s="30"/>
      <c r="H735" s="30"/>
    </row>
    <row r="736" spans="1:8" ht="15.75" x14ac:dyDescent="0.25">
      <c r="A736" s="120"/>
      <c r="B736" s="132"/>
      <c r="C736" s="130" t="s">
        <v>1915</v>
      </c>
      <c r="D736" s="38" t="s">
        <v>1916</v>
      </c>
      <c r="E736" s="25"/>
      <c r="F736" s="25"/>
      <c r="G736" s="25"/>
      <c r="H736" s="30"/>
    </row>
    <row r="737" spans="1:8" x14ac:dyDescent="0.25">
      <c r="A737" s="120"/>
      <c r="B737" s="132"/>
      <c r="C737" s="130"/>
      <c r="D737" s="133" t="s">
        <v>1917</v>
      </c>
      <c r="E737" s="120" t="s">
        <v>1916</v>
      </c>
      <c r="F737" s="30"/>
      <c r="G737" s="30"/>
      <c r="H737" s="30"/>
    </row>
    <row r="738" spans="1:8" ht="15.75" x14ac:dyDescent="0.25">
      <c r="A738" s="120"/>
      <c r="B738" s="132"/>
      <c r="C738" s="130" t="s">
        <v>1918</v>
      </c>
      <c r="D738" s="38" t="s">
        <v>1919</v>
      </c>
      <c r="E738" s="25"/>
      <c r="F738" s="25"/>
      <c r="G738" s="25"/>
      <c r="H738" s="30"/>
    </row>
    <row r="739" spans="1:8" ht="15.75" x14ac:dyDescent="0.25">
      <c r="A739" s="120"/>
      <c r="B739" s="132"/>
      <c r="C739" s="130"/>
      <c r="D739" s="133" t="s">
        <v>1920</v>
      </c>
      <c r="E739" s="120" t="s">
        <v>1921</v>
      </c>
      <c r="F739" s="25"/>
      <c r="G739" s="25"/>
      <c r="H739" s="30"/>
    </row>
    <row r="740" spans="1:8" ht="15.75" x14ac:dyDescent="0.25">
      <c r="A740" s="120"/>
      <c r="B740" s="132"/>
      <c r="C740" s="130"/>
      <c r="D740" s="133" t="s">
        <v>1922</v>
      </c>
      <c r="E740" s="120" t="s">
        <v>1923</v>
      </c>
      <c r="F740" s="25"/>
      <c r="G740" s="25"/>
      <c r="H740" s="30"/>
    </row>
    <row r="741" spans="1:8" ht="15.75" x14ac:dyDescent="0.25">
      <c r="A741" s="120"/>
      <c r="B741" s="132"/>
      <c r="C741" s="130"/>
      <c r="D741" s="133" t="s">
        <v>1924</v>
      </c>
      <c r="E741" s="120" t="s">
        <v>1925</v>
      </c>
      <c r="F741" s="25"/>
      <c r="G741" s="25"/>
      <c r="H741" s="30"/>
    </row>
    <row r="742" spans="1:8" x14ac:dyDescent="0.25">
      <c r="A742" s="120"/>
      <c r="B742" s="132"/>
      <c r="C742" s="130"/>
      <c r="D742" s="133" t="s">
        <v>1926</v>
      </c>
      <c r="E742" s="120" t="s">
        <v>1927</v>
      </c>
      <c r="F742" s="30"/>
      <c r="G742" s="30"/>
      <c r="H742" s="30"/>
    </row>
    <row r="743" spans="1:8" ht="15.75" x14ac:dyDescent="0.25">
      <c r="A743" s="120"/>
      <c r="B743" s="129" t="s">
        <v>1928</v>
      </c>
      <c r="C743" s="130" t="s">
        <v>1929</v>
      </c>
      <c r="D743" s="38"/>
      <c r="E743" s="25"/>
      <c r="F743" s="30"/>
      <c r="G743" s="30"/>
      <c r="H743" s="30"/>
    </row>
    <row r="744" spans="1:8" ht="15.75" x14ac:dyDescent="0.25">
      <c r="A744" s="120"/>
      <c r="B744" s="132"/>
      <c r="C744" s="130" t="s">
        <v>1930</v>
      </c>
      <c r="D744" s="38" t="s">
        <v>1929</v>
      </c>
      <c r="E744" s="25"/>
      <c r="F744" s="25"/>
      <c r="G744" s="25"/>
      <c r="H744" s="30"/>
    </row>
    <row r="745" spans="1:8" ht="15.75" x14ac:dyDescent="0.25">
      <c r="A745" s="120"/>
      <c r="B745" s="132"/>
      <c r="C745" s="130"/>
      <c r="D745" s="133" t="s">
        <v>1931</v>
      </c>
      <c r="E745" s="120" t="s">
        <v>1932</v>
      </c>
      <c r="F745" s="25"/>
      <c r="G745" s="25"/>
      <c r="H745" s="30"/>
    </row>
    <row r="746" spans="1:8" x14ac:dyDescent="0.25">
      <c r="A746" s="120"/>
      <c r="B746" s="132"/>
      <c r="C746" s="130"/>
      <c r="D746" s="133" t="s">
        <v>1933</v>
      </c>
      <c r="E746" s="120" t="s">
        <v>1934</v>
      </c>
      <c r="F746" s="30"/>
      <c r="G746" s="30"/>
      <c r="H746" s="30"/>
    </row>
    <row r="747" spans="1:8" ht="15.75" x14ac:dyDescent="0.25">
      <c r="A747" s="120"/>
      <c r="B747" s="129" t="s">
        <v>1935</v>
      </c>
      <c r="C747" s="130" t="s">
        <v>1936</v>
      </c>
      <c r="D747" s="38"/>
      <c r="E747" s="25"/>
      <c r="F747" s="30"/>
      <c r="G747" s="30"/>
      <c r="H747" s="30"/>
    </row>
    <row r="748" spans="1:8" ht="15.75" x14ac:dyDescent="0.25">
      <c r="A748" s="120"/>
      <c r="B748" s="132"/>
      <c r="C748" s="130" t="s">
        <v>1937</v>
      </c>
      <c r="D748" s="38" t="s">
        <v>1936</v>
      </c>
      <c r="E748" s="25"/>
      <c r="F748" s="25"/>
      <c r="G748" s="25"/>
      <c r="H748" s="30"/>
    </row>
    <row r="749" spans="1:8" ht="15.75" x14ac:dyDescent="0.25">
      <c r="A749" s="120"/>
      <c r="B749" s="132"/>
      <c r="C749" s="130"/>
      <c r="D749" s="133" t="s">
        <v>1938</v>
      </c>
      <c r="E749" s="120" t="s">
        <v>1939</v>
      </c>
      <c r="F749" s="25"/>
      <c r="G749" s="25"/>
      <c r="H749" s="30"/>
    </row>
    <row r="750" spans="1:8" x14ac:dyDescent="0.25">
      <c r="A750" s="120"/>
      <c r="B750" s="132"/>
      <c r="C750" s="130"/>
      <c r="D750" s="133" t="s">
        <v>1940</v>
      </c>
      <c r="E750" s="120" t="s">
        <v>1941</v>
      </c>
      <c r="F750" s="30"/>
      <c r="G750" s="30"/>
      <c r="H750" s="30"/>
    </row>
    <row r="751" spans="1:8" ht="15.75" x14ac:dyDescent="0.25">
      <c r="A751" s="120"/>
      <c r="B751" s="132"/>
      <c r="C751" s="130"/>
      <c r="D751" s="133" t="s">
        <v>1942</v>
      </c>
      <c r="E751" s="120" t="s">
        <v>1943</v>
      </c>
      <c r="F751" s="25"/>
      <c r="G751" s="25"/>
      <c r="H751" s="30"/>
    </row>
    <row r="752" spans="1:8" ht="15.75" x14ac:dyDescent="0.25">
      <c r="A752" s="120"/>
      <c r="B752" s="132"/>
      <c r="C752" s="130" t="s">
        <v>1944</v>
      </c>
      <c r="D752" s="38" t="s">
        <v>1945</v>
      </c>
      <c r="E752" s="25"/>
      <c r="F752" s="25"/>
      <c r="G752" s="25"/>
      <c r="H752" s="30"/>
    </row>
    <row r="753" spans="1:8" ht="15.75" x14ac:dyDescent="0.25">
      <c r="A753" s="120"/>
      <c r="B753" s="132"/>
      <c r="C753" s="130"/>
      <c r="D753" s="133" t="s">
        <v>1946</v>
      </c>
      <c r="E753" s="120" t="s">
        <v>1945</v>
      </c>
      <c r="F753" s="25"/>
      <c r="G753" s="25"/>
      <c r="H753" s="30"/>
    </row>
    <row r="754" spans="1:8" ht="15.75" x14ac:dyDescent="0.25">
      <c r="A754" s="120"/>
      <c r="B754" s="132"/>
      <c r="C754" s="130"/>
      <c r="D754" s="38"/>
      <c r="E754" s="120"/>
      <c r="F754" s="25"/>
      <c r="G754" s="25"/>
      <c r="H754" s="30"/>
    </row>
    <row r="755" spans="1:8" ht="15.75" x14ac:dyDescent="0.25">
      <c r="A755" s="122" t="s">
        <v>1947</v>
      </c>
      <c r="B755" s="123" t="s">
        <v>1948</v>
      </c>
      <c r="C755" s="126"/>
      <c r="D755" s="127"/>
      <c r="E755" s="135"/>
      <c r="F755" s="25"/>
      <c r="G755" s="25"/>
      <c r="H755" s="30"/>
    </row>
    <row r="756" spans="1:8" ht="15.75" x14ac:dyDescent="0.25">
      <c r="A756" s="120"/>
      <c r="B756" s="129" t="s">
        <v>1949</v>
      </c>
      <c r="C756" s="130" t="s">
        <v>1950</v>
      </c>
      <c r="D756" s="38"/>
      <c r="E756" s="25"/>
      <c r="F756" s="25"/>
      <c r="G756" s="25"/>
      <c r="H756" s="30"/>
    </row>
    <row r="757" spans="1:8" ht="15.75" x14ac:dyDescent="0.25">
      <c r="A757" s="120"/>
      <c r="B757" s="132"/>
      <c r="C757" s="130" t="s">
        <v>1951</v>
      </c>
      <c r="D757" s="38" t="s">
        <v>1950</v>
      </c>
      <c r="E757" s="25"/>
      <c r="F757" s="25"/>
      <c r="G757" s="25"/>
      <c r="H757" s="30"/>
    </row>
    <row r="758" spans="1:8" ht="15.75" x14ac:dyDescent="0.25">
      <c r="A758" s="120"/>
      <c r="B758" s="132"/>
      <c r="C758" s="130"/>
      <c r="D758" s="133" t="s">
        <v>1952</v>
      </c>
      <c r="E758" s="120" t="s">
        <v>1953</v>
      </c>
      <c r="F758" s="25"/>
      <c r="G758" s="25"/>
      <c r="H758" s="30"/>
    </row>
    <row r="759" spans="1:8" ht="15.75" x14ac:dyDescent="0.25">
      <c r="A759" s="120"/>
      <c r="B759" s="132"/>
      <c r="C759" s="130"/>
      <c r="D759" s="133" t="s">
        <v>1954</v>
      </c>
      <c r="E759" s="120" t="s">
        <v>1955</v>
      </c>
      <c r="F759" s="25"/>
      <c r="G759" s="25"/>
      <c r="H759" s="30"/>
    </row>
    <row r="760" spans="1:8" ht="15.75" x14ac:dyDescent="0.25">
      <c r="A760" s="120"/>
      <c r="B760" s="129" t="s">
        <v>1956</v>
      </c>
      <c r="C760" s="130" t="s">
        <v>1957</v>
      </c>
      <c r="D760" s="38"/>
      <c r="E760" s="25"/>
      <c r="F760" s="30"/>
      <c r="G760" s="30"/>
      <c r="H760" s="30"/>
    </row>
    <row r="761" spans="1:8" ht="15.75" x14ac:dyDescent="0.25">
      <c r="A761" s="120"/>
      <c r="B761" s="132"/>
      <c r="C761" s="130" t="s">
        <v>1958</v>
      </c>
      <c r="D761" s="38" t="s">
        <v>1959</v>
      </c>
      <c r="E761" s="25"/>
      <c r="F761" s="30"/>
      <c r="G761" s="30"/>
      <c r="H761" s="30"/>
    </row>
    <row r="762" spans="1:8" ht="15.75" x14ac:dyDescent="0.25">
      <c r="A762" s="120"/>
      <c r="B762" s="132"/>
      <c r="C762" s="130"/>
      <c r="D762" s="133" t="s">
        <v>1960</v>
      </c>
      <c r="E762" s="120" t="s">
        <v>1961</v>
      </c>
      <c r="F762" s="25"/>
      <c r="G762" s="25"/>
      <c r="H762" s="30"/>
    </row>
    <row r="763" spans="1:8" ht="15.75" x14ac:dyDescent="0.25">
      <c r="A763" s="120"/>
      <c r="B763" s="132"/>
      <c r="C763" s="130"/>
      <c r="D763" s="133" t="s">
        <v>1962</v>
      </c>
      <c r="E763" s="120" t="s">
        <v>1963</v>
      </c>
      <c r="F763" s="25"/>
      <c r="G763" s="25"/>
      <c r="H763" s="30"/>
    </row>
    <row r="764" spans="1:8" ht="15.75" x14ac:dyDescent="0.25">
      <c r="A764" s="120"/>
      <c r="B764" s="132"/>
      <c r="C764" s="130" t="s">
        <v>1964</v>
      </c>
      <c r="D764" s="38" t="s">
        <v>1965</v>
      </c>
      <c r="E764" s="25"/>
      <c r="F764" s="30"/>
      <c r="G764" s="30"/>
      <c r="H764" s="30"/>
    </row>
    <row r="765" spans="1:8" x14ac:dyDescent="0.25">
      <c r="A765" s="120"/>
      <c r="B765" s="132"/>
      <c r="C765" s="130"/>
      <c r="D765" s="133" t="s">
        <v>1966</v>
      </c>
      <c r="E765" s="120" t="s">
        <v>1965</v>
      </c>
      <c r="F765" s="30"/>
      <c r="G765" s="30"/>
      <c r="H765" s="30"/>
    </row>
    <row r="766" spans="1:8" ht="15.75" x14ac:dyDescent="0.25">
      <c r="A766" s="120"/>
      <c r="B766" s="132"/>
      <c r="C766" s="130" t="s">
        <v>1967</v>
      </c>
      <c r="D766" s="38" t="s">
        <v>1968</v>
      </c>
      <c r="E766" s="25"/>
      <c r="F766" s="25"/>
      <c r="G766" s="25"/>
      <c r="H766" s="30"/>
    </row>
    <row r="767" spans="1:8" ht="15.75" x14ac:dyDescent="0.25">
      <c r="A767" s="120"/>
      <c r="B767" s="132"/>
      <c r="C767" s="130"/>
      <c r="D767" s="133" t="s">
        <v>1969</v>
      </c>
      <c r="E767" s="120" t="s">
        <v>1970</v>
      </c>
      <c r="F767" s="25"/>
      <c r="G767" s="25"/>
      <c r="H767" s="30"/>
    </row>
    <row r="768" spans="1:8" ht="15.75" x14ac:dyDescent="0.25">
      <c r="A768" s="120"/>
      <c r="B768" s="132"/>
      <c r="C768" s="130"/>
      <c r="D768" s="133" t="s">
        <v>1971</v>
      </c>
      <c r="E768" s="120" t="s">
        <v>1972</v>
      </c>
      <c r="F768" s="25"/>
      <c r="G768" s="25"/>
      <c r="H768" s="30"/>
    </row>
    <row r="769" spans="1:8" ht="15.75" x14ac:dyDescent="0.25">
      <c r="A769" s="120"/>
      <c r="B769" s="132"/>
      <c r="C769" s="130"/>
      <c r="D769" s="133" t="s">
        <v>1973</v>
      </c>
      <c r="E769" s="120" t="s">
        <v>1974</v>
      </c>
      <c r="F769" s="25"/>
      <c r="G769" s="25"/>
      <c r="H769" s="30"/>
    </row>
    <row r="770" spans="1:8" ht="15.75" x14ac:dyDescent="0.25">
      <c r="A770" s="120"/>
      <c r="B770" s="132"/>
      <c r="C770" s="130"/>
      <c r="D770" s="133" t="s">
        <v>1975</v>
      </c>
      <c r="E770" s="120" t="s">
        <v>1976</v>
      </c>
      <c r="F770" s="25"/>
      <c r="G770" s="25"/>
      <c r="H770" s="30"/>
    </row>
    <row r="771" spans="1:8" x14ac:dyDescent="0.25">
      <c r="A771" s="120"/>
      <c r="B771" s="132"/>
      <c r="C771" s="130"/>
      <c r="D771" s="133" t="s">
        <v>1977</v>
      </c>
      <c r="E771" s="120" t="s">
        <v>1978</v>
      </c>
      <c r="F771" s="30"/>
      <c r="G771" s="30"/>
      <c r="H771" s="30"/>
    </row>
    <row r="772" spans="1:8" ht="15.75" x14ac:dyDescent="0.25">
      <c r="A772" s="120"/>
      <c r="B772" s="132"/>
      <c r="C772" s="130" t="s">
        <v>1979</v>
      </c>
      <c r="D772" s="38" t="s">
        <v>1980</v>
      </c>
      <c r="E772" s="25"/>
      <c r="F772" s="30"/>
      <c r="G772" s="30"/>
      <c r="H772" s="30"/>
    </row>
    <row r="773" spans="1:8" ht="15.75" x14ac:dyDescent="0.25">
      <c r="A773" s="120"/>
      <c r="B773" s="132"/>
      <c r="C773" s="130"/>
      <c r="D773" s="133" t="s">
        <v>1981</v>
      </c>
      <c r="E773" s="120" t="s">
        <v>1982</v>
      </c>
      <c r="F773" s="25"/>
      <c r="G773" s="25"/>
      <c r="H773" s="30"/>
    </row>
    <row r="774" spans="1:8" ht="15.75" x14ac:dyDescent="0.25">
      <c r="A774" s="120"/>
      <c r="B774" s="132"/>
      <c r="C774" s="130"/>
      <c r="D774" s="133" t="s">
        <v>1983</v>
      </c>
      <c r="E774" s="120" t="s">
        <v>1984</v>
      </c>
      <c r="F774" s="25"/>
      <c r="G774" s="25"/>
      <c r="H774" s="30"/>
    </row>
    <row r="775" spans="1:8" ht="15.75" x14ac:dyDescent="0.25">
      <c r="A775" s="120"/>
      <c r="B775" s="129" t="s">
        <v>1985</v>
      </c>
      <c r="C775" s="130" t="s">
        <v>1986</v>
      </c>
      <c r="D775" s="38"/>
      <c r="E775" s="25"/>
      <c r="F775" s="30"/>
      <c r="G775" s="30"/>
      <c r="H775" s="30"/>
    </row>
    <row r="776" spans="1:8" ht="15.75" x14ac:dyDescent="0.25">
      <c r="A776" s="120"/>
      <c r="B776" s="132"/>
      <c r="C776" s="130" t="s">
        <v>1987</v>
      </c>
      <c r="D776" s="38" t="s">
        <v>1986</v>
      </c>
      <c r="E776" s="25"/>
      <c r="F776" s="25"/>
      <c r="G776" s="25"/>
      <c r="H776" s="30"/>
    </row>
    <row r="777" spans="1:8" x14ac:dyDescent="0.25">
      <c r="A777" s="120"/>
      <c r="B777" s="132"/>
      <c r="C777" s="130"/>
      <c r="D777" s="133" t="s">
        <v>1988</v>
      </c>
      <c r="E777" s="120" t="s">
        <v>1989</v>
      </c>
      <c r="F777" s="30"/>
      <c r="G777" s="30"/>
      <c r="H777" s="30"/>
    </row>
    <row r="778" spans="1:8" ht="15.75" x14ac:dyDescent="0.25">
      <c r="A778" s="120"/>
      <c r="B778" s="132"/>
      <c r="C778" s="130"/>
      <c r="D778" s="133" t="s">
        <v>1990</v>
      </c>
      <c r="E778" s="120" t="s">
        <v>1991</v>
      </c>
      <c r="F778" s="25"/>
      <c r="G778" s="25"/>
      <c r="H778" s="30"/>
    </row>
    <row r="779" spans="1:8" ht="15.75" x14ac:dyDescent="0.25">
      <c r="A779" s="120"/>
      <c r="B779" s="129" t="s">
        <v>1992</v>
      </c>
      <c r="C779" s="130" t="s">
        <v>1993</v>
      </c>
      <c r="D779" s="38"/>
      <c r="E779" s="25"/>
      <c r="F779" s="30"/>
      <c r="G779" s="30"/>
      <c r="H779" s="30"/>
    </row>
    <row r="780" spans="1:8" ht="15.75" x14ac:dyDescent="0.25">
      <c r="A780" s="120"/>
      <c r="B780" s="132"/>
      <c r="C780" s="130" t="s">
        <v>1994</v>
      </c>
      <c r="D780" s="38" t="s">
        <v>1995</v>
      </c>
      <c r="E780" s="25"/>
      <c r="F780" s="30"/>
      <c r="G780" s="30"/>
      <c r="H780" s="30"/>
    </row>
    <row r="781" spans="1:8" ht="15.75" x14ac:dyDescent="0.25">
      <c r="A781" s="120"/>
      <c r="B781" s="132"/>
      <c r="C781" s="130"/>
      <c r="D781" s="133" t="s">
        <v>1996</v>
      </c>
      <c r="E781" s="120" t="s">
        <v>1995</v>
      </c>
      <c r="F781" s="25"/>
      <c r="G781" s="25"/>
      <c r="H781" s="30"/>
    </row>
    <row r="782" spans="1:8" ht="15.75" x14ac:dyDescent="0.25">
      <c r="A782" s="120"/>
      <c r="B782" s="132"/>
      <c r="C782" s="130" t="s">
        <v>1997</v>
      </c>
      <c r="D782" s="38" t="s">
        <v>1998</v>
      </c>
      <c r="E782" s="25"/>
      <c r="F782" s="25"/>
      <c r="G782" s="25"/>
      <c r="H782" s="30"/>
    </row>
    <row r="783" spans="1:8" ht="15.75" x14ac:dyDescent="0.25">
      <c r="A783" s="120"/>
      <c r="B783" s="132"/>
      <c r="C783" s="130"/>
      <c r="D783" s="133" t="s">
        <v>1999</v>
      </c>
      <c r="E783" s="120" t="s">
        <v>1998</v>
      </c>
      <c r="F783" s="25"/>
      <c r="G783" s="25"/>
      <c r="H783" s="30"/>
    </row>
    <row r="784" spans="1:8" ht="15.75" x14ac:dyDescent="0.25">
      <c r="A784" s="120"/>
      <c r="B784" s="132"/>
      <c r="C784" s="130"/>
      <c r="D784" s="38"/>
      <c r="E784" s="120"/>
      <c r="F784" s="25"/>
      <c r="G784" s="25"/>
      <c r="H784" s="30"/>
    </row>
    <row r="785" spans="1:8" ht="15.75" x14ac:dyDescent="0.25">
      <c r="A785" s="122" t="s">
        <v>2000</v>
      </c>
      <c r="B785" s="123" t="s">
        <v>2001</v>
      </c>
      <c r="C785" s="126"/>
      <c r="D785" s="127"/>
      <c r="E785" s="135"/>
      <c r="F785" s="25"/>
      <c r="G785" s="25"/>
      <c r="H785" s="30"/>
    </row>
    <row r="786" spans="1:8" ht="15.75" x14ac:dyDescent="0.25">
      <c r="A786" s="120"/>
      <c r="B786" s="129" t="s">
        <v>2002</v>
      </c>
      <c r="C786" s="130" t="s">
        <v>2003</v>
      </c>
      <c r="D786" s="38"/>
      <c r="E786" s="25"/>
      <c r="F786" s="25"/>
      <c r="G786" s="25"/>
      <c r="H786" s="30"/>
    </row>
    <row r="787" spans="1:8" ht="15.75" x14ac:dyDescent="0.25">
      <c r="A787" s="120"/>
      <c r="B787" s="132"/>
      <c r="C787" s="130" t="s">
        <v>2004</v>
      </c>
      <c r="D787" s="38" t="s">
        <v>2005</v>
      </c>
      <c r="E787" s="25"/>
      <c r="F787" s="25"/>
      <c r="G787" s="25"/>
      <c r="H787" s="30"/>
    </row>
    <row r="788" spans="1:8" ht="15.75" x14ac:dyDescent="0.25">
      <c r="A788" s="120"/>
      <c r="B788" s="132"/>
      <c r="C788" s="130"/>
      <c r="D788" s="133" t="s">
        <v>2006</v>
      </c>
      <c r="E788" s="120" t="s">
        <v>2005</v>
      </c>
      <c r="F788" s="25"/>
      <c r="G788" s="25"/>
      <c r="H788" s="30"/>
    </row>
    <row r="789" spans="1:8" ht="15.75" x14ac:dyDescent="0.25">
      <c r="A789" s="120"/>
      <c r="B789" s="132"/>
      <c r="C789" s="130" t="s">
        <v>2007</v>
      </c>
      <c r="D789" s="38" t="s">
        <v>2008</v>
      </c>
      <c r="E789" s="25"/>
      <c r="F789" s="25"/>
      <c r="G789" s="25"/>
      <c r="H789" s="30"/>
    </row>
    <row r="790" spans="1:8" ht="15.75" x14ac:dyDescent="0.25">
      <c r="A790" s="120"/>
      <c r="B790" s="132"/>
      <c r="C790" s="130"/>
      <c r="D790" s="133" t="s">
        <v>2009</v>
      </c>
      <c r="E790" s="120" t="s">
        <v>2010</v>
      </c>
      <c r="F790" s="25"/>
      <c r="G790" s="25"/>
      <c r="H790" s="30"/>
    </row>
    <row r="791" spans="1:8" ht="15.75" x14ac:dyDescent="0.25">
      <c r="A791" s="120"/>
      <c r="B791" s="132"/>
      <c r="C791" s="130"/>
      <c r="D791" s="133" t="s">
        <v>2011</v>
      </c>
      <c r="E791" s="120" t="s">
        <v>2012</v>
      </c>
      <c r="F791" s="25"/>
      <c r="G791" s="25"/>
      <c r="H791" s="30"/>
    </row>
    <row r="792" spans="1:8" ht="15.75" x14ac:dyDescent="0.25">
      <c r="A792" s="120"/>
      <c r="B792" s="129" t="s">
        <v>2013</v>
      </c>
      <c r="C792" s="130" t="s">
        <v>2014</v>
      </c>
      <c r="D792" s="38"/>
      <c r="E792" s="25"/>
      <c r="F792" s="25"/>
      <c r="G792" s="25"/>
      <c r="H792" s="30"/>
    </row>
    <row r="793" spans="1:8" ht="15.75" x14ac:dyDescent="0.25">
      <c r="A793" s="120"/>
      <c r="B793" s="132"/>
      <c r="C793" s="130" t="s">
        <v>2015</v>
      </c>
      <c r="D793" s="38" t="s">
        <v>2014</v>
      </c>
      <c r="E793" s="25"/>
      <c r="F793" s="25"/>
      <c r="G793" s="25"/>
      <c r="H793" s="30"/>
    </row>
    <row r="794" spans="1:8" ht="15.75" x14ac:dyDescent="0.25">
      <c r="A794" s="120"/>
      <c r="B794" s="132"/>
      <c r="C794" s="130"/>
      <c r="D794" s="133" t="s">
        <v>2016</v>
      </c>
      <c r="E794" s="120" t="s">
        <v>2017</v>
      </c>
      <c r="F794" s="25"/>
      <c r="G794" s="25"/>
      <c r="H794" s="30"/>
    </row>
    <row r="795" spans="1:8" ht="15.75" x14ac:dyDescent="0.25">
      <c r="A795" s="120"/>
      <c r="B795" s="132"/>
      <c r="C795" s="130"/>
      <c r="D795" s="133" t="s">
        <v>2018</v>
      </c>
      <c r="E795" s="120" t="s">
        <v>2019</v>
      </c>
      <c r="F795" s="25"/>
      <c r="G795" s="25"/>
      <c r="H795" s="30"/>
    </row>
    <row r="796" spans="1:8" ht="15.75" x14ac:dyDescent="0.25">
      <c r="A796" s="120"/>
      <c r="B796" s="132"/>
      <c r="C796" s="130"/>
      <c r="D796" s="133" t="s">
        <v>2020</v>
      </c>
      <c r="E796" s="120" t="s">
        <v>2021</v>
      </c>
      <c r="F796" s="25"/>
      <c r="G796" s="25"/>
      <c r="H796" s="30"/>
    </row>
    <row r="797" spans="1:8" ht="15.75" x14ac:dyDescent="0.25">
      <c r="A797" s="120"/>
      <c r="B797" s="129" t="s">
        <v>2022</v>
      </c>
      <c r="C797" s="130" t="s">
        <v>2023</v>
      </c>
      <c r="D797" s="38"/>
      <c r="E797" s="25"/>
      <c r="F797" s="25"/>
      <c r="G797" s="25"/>
      <c r="H797" s="30"/>
    </row>
    <row r="798" spans="1:8" ht="15.75" x14ac:dyDescent="0.25">
      <c r="A798" s="120"/>
      <c r="B798" s="132"/>
      <c r="C798" s="130" t="s">
        <v>2024</v>
      </c>
      <c r="D798" s="38" t="s">
        <v>2025</v>
      </c>
      <c r="E798" s="25"/>
      <c r="F798" s="25"/>
      <c r="G798" s="25"/>
      <c r="H798" s="30"/>
    </row>
    <row r="799" spans="1:8" ht="15.75" x14ac:dyDescent="0.25">
      <c r="A799" s="120"/>
      <c r="B799" s="132"/>
      <c r="C799" s="130"/>
      <c r="D799" s="133" t="s">
        <v>2026</v>
      </c>
      <c r="E799" s="120" t="s">
        <v>2027</v>
      </c>
      <c r="F799" s="25"/>
      <c r="G799" s="25"/>
      <c r="H799" s="30"/>
    </row>
    <row r="800" spans="1:8" ht="15.75" x14ac:dyDescent="0.25">
      <c r="A800" s="120"/>
      <c r="B800" s="132"/>
      <c r="C800" s="130"/>
      <c r="D800" s="133" t="s">
        <v>2028</v>
      </c>
      <c r="E800" s="120" t="s">
        <v>2029</v>
      </c>
      <c r="F800" s="25"/>
      <c r="G800" s="25"/>
      <c r="H800" s="30"/>
    </row>
    <row r="801" spans="1:8" ht="15.75" x14ac:dyDescent="0.25">
      <c r="A801" s="120"/>
      <c r="B801" s="132"/>
      <c r="C801" s="130"/>
      <c r="D801" s="133" t="s">
        <v>2030</v>
      </c>
      <c r="E801" s="120" t="s">
        <v>2031</v>
      </c>
      <c r="F801" s="25"/>
      <c r="G801" s="25"/>
      <c r="H801" s="30"/>
    </row>
    <row r="802" spans="1:8" ht="15.75" x14ac:dyDescent="0.25">
      <c r="A802" s="120"/>
      <c r="B802" s="132"/>
      <c r="C802" s="130"/>
      <c r="D802" s="133" t="s">
        <v>2032</v>
      </c>
      <c r="E802" s="120" t="s">
        <v>2033</v>
      </c>
      <c r="F802" s="25"/>
      <c r="G802" s="25"/>
      <c r="H802" s="30"/>
    </row>
    <row r="803" spans="1:8" ht="15.75" x14ac:dyDescent="0.25">
      <c r="A803" s="120"/>
      <c r="B803" s="132"/>
      <c r="C803" s="130" t="s">
        <v>2034</v>
      </c>
      <c r="D803" s="38" t="s">
        <v>2035</v>
      </c>
      <c r="E803" s="25"/>
      <c r="F803" s="25"/>
      <c r="G803" s="25"/>
      <c r="H803" s="30"/>
    </row>
    <row r="804" spans="1:8" ht="15.75" x14ac:dyDescent="0.25">
      <c r="A804" s="120"/>
      <c r="B804" s="132"/>
      <c r="C804" s="130"/>
      <c r="D804" s="133" t="s">
        <v>2036</v>
      </c>
      <c r="E804" s="120" t="s">
        <v>2037</v>
      </c>
      <c r="F804" s="25"/>
      <c r="G804" s="25"/>
      <c r="H804" s="30"/>
    </row>
    <row r="805" spans="1:8" ht="15.75" x14ac:dyDescent="0.25">
      <c r="A805" s="120"/>
      <c r="B805" s="132"/>
      <c r="C805" s="130"/>
      <c r="D805" s="133" t="s">
        <v>2038</v>
      </c>
      <c r="E805" s="120" t="s">
        <v>2039</v>
      </c>
      <c r="F805" s="25"/>
      <c r="G805" s="25"/>
      <c r="H805" s="30"/>
    </row>
    <row r="806" spans="1:8" ht="15.75" x14ac:dyDescent="0.25">
      <c r="A806" s="120"/>
      <c r="B806" s="132"/>
      <c r="C806" s="130" t="s">
        <v>2040</v>
      </c>
      <c r="D806" s="38" t="s">
        <v>2041</v>
      </c>
      <c r="E806" s="25"/>
      <c r="F806" s="25"/>
      <c r="G806" s="25"/>
      <c r="H806" s="30"/>
    </row>
    <row r="807" spans="1:8" ht="15.75" x14ac:dyDescent="0.25">
      <c r="A807" s="120"/>
      <c r="B807" s="132"/>
      <c r="C807" s="130"/>
      <c r="D807" s="133" t="s">
        <v>2042</v>
      </c>
      <c r="E807" s="120" t="s">
        <v>2043</v>
      </c>
      <c r="F807" s="25"/>
      <c r="G807" s="25"/>
      <c r="H807" s="30"/>
    </row>
    <row r="808" spans="1:8" ht="15.75" x14ac:dyDescent="0.25">
      <c r="A808" s="120"/>
      <c r="B808" s="132"/>
      <c r="C808" s="130"/>
      <c r="D808" s="133" t="s">
        <v>2044</v>
      </c>
      <c r="E808" s="120" t="s">
        <v>2045</v>
      </c>
      <c r="F808" s="25"/>
      <c r="G808" s="25"/>
      <c r="H808" s="30"/>
    </row>
    <row r="809" spans="1:8" ht="15.75" x14ac:dyDescent="0.25">
      <c r="A809" s="120"/>
      <c r="B809" s="129" t="s">
        <v>2046</v>
      </c>
      <c r="C809" s="130" t="s">
        <v>2047</v>
      </c>
      <c r="D809" s="38"/>
      <c r="E809" s="25"/>
      <c r="F809" s="25"/>
      <c r="G809" s="25"/>
      <c r="H809" s="30"/>
    </row>
    <row r="810" spans="1:8" ht="15.75" x14ac:dyDescent="0.25">
      <c r="A810" s="120"/>
      <c r="B810" s="132"/>
      <c r="C810" s="130" t="s">
        <v>2048</v>
      </c>
      <c r="D810" s="38" t="s">
        <v>2047</v>
      </c>
      <c r="E810" s="25"/>
      <c r="F810" s="25"/>
      <c r="G810" s="25"/>
      <c r="H810" s="30"/>
    </row>
    <row r="811" spans="1:8" ht="15.75" x14ac:dyDescent="0.25">
      <c r="A811" s="120"/>
      <c r="B811" s="132"/>
      <c r="C811" s="130"/>
      <c r="D811" s="133" t="s">
        <v>2049</v>
      </c>
      <c r="E811" s="120" t="s">
        <v>2050</v>
      </c>
      <c r="F811" s="25"/>
      <c r="G811" s="25"/>
      <c r="H811" s="30"/>
    </row>
    <row r="812" spans="1:8" ht="15.75" x14ac:dyDescent="0.25">
      <c r="A812" s="120"/>
      <c r="B812" s="132"/>
      <c r="C812" s="130"/>
      <c r="D812" s="133" t="s">
        <v>2051</v>
      </c>
      <c r="E812" s="120" t="s">
        <v>2052</v>
      </c>
      <c r="F812" s="25"/>
      <c r="G812" s="25"/>
      <c r="H812" s="30"/>
    </row>
    <row r="813" spans="1:8" x14ac:dyDescent="0.25">
      <c r="A813" s="120"/>
      <c r="B813" s="132"/>
      <c r="C813" s="130"/>
      <c r="D813" s="133" t="s">
        <v>2053</v>
      </c>
      <c r="E813" s="120" t="s">
        <v>2054</v>
      </c>
      <c r="F813" s="30"/>
      <c r="G813" s="30"/>
      <c r="H813" s="30"/>
    </row>
    <row r="814" spans="1:8" ht="15.75" x14ac:dyDescent="0.25">
      <c r="A814" s="120"/>
      <c r="B814" s="132"/>
      <c r="C814" s="130"/>
      <c r="D814" s="38"/>
      <c r="E814" s="120"/>
      <c r="F814" s="25"/>
      <c r="G814" s="25"/>
      <c r="H814" s="30"/>
    </row>
    <row r="815" spans="1:8" ht="15.75" x14ac:dyDescent="0.25">
      <c r="A815" s="122" t="s">
        <v>2055</v>
      </c>
      <c r="B815" s="123" t="s">
        <v>2056</v>
      </c>
      <c r="C815" s="126"/>
      <c r="D815" s="127"/>
      <c r="E815" s="135"/>
      <c r="F815" s="25"/>
      <c r="G815" s="25"/>
      <c r="H815" s="30"/>
    </row>
    <row r="816" spans="1:8" ht="15.75" x14ac:dyDescent="0.25">
      <c r="A816" s="120"/>
      <c r="B816" s="129" t="s">
        <v>2057</v>
      </c>
      <c r="C816" s="130" t="s">
        <v>2058</v>
      </c>
      <c r="D816" s="38"/>
      <c r="E816" s="25"/>
      <c r="F816" s="30"/>
      <c r="G816" s="30"/>
      <c r="H816" s="30"/>
    </row>
    <row r="817" spans="1:8" ht="15.75" x14ac:dyDescent="0.25">
      <c r="A817" s="120"/>
      <c r="B817" s="132"/>
      <c r="C817" s="130" t="s">
        <v>2059</v>
      </c>
      <c r="D817" s="38" t="s">
        <v>2060</v>
      </c>
      <c r="E817" s="25"/>
      <c r="F817" s="30"/>
      <c r="G817" s="30"/>
      <c r="H817" s="30"/>
    </row>
    <row r="818" spans="1:8" x14ac:dyDescent="0.25">
      <c r="A818" s="120"/>
      <c r="B818" s="132"/>
      <c r="C818" s="130"/>
      <c r="D818" s="133" t="s">
        <v>2061</v>
      </c>
      <c r="E818" s="120" t="s">
        <v>2062</v>
      </c>
      <c r="F818" s="30"/>
      <c r="G818" s="30"/>
      <c r="H818" s="30"/>
    </row>
    <row r="819" spans="1:8" ht="15.75" x14ac:dyDescent="0.25">
      <c r="A819" s="120"/>
      <c r="B819" s="132"/>
      <c r="C819" s="130"/>
      <c r="D819" s="133" t="s">
        <v>2063</v>
      </c>
      <c r="E819" s="120" t="s">
        <v>2064</v>
      </c>
      <c r="F819" s="25"/>
      <c r="G819" s="25"/>
      <c r="H819" s="30"/>
    </row>
    <row r="820" spans="1:8" ht="15.75" x14ac:dyDescent="0.25">
      <c r="A820" s="120"/>
      <c r="B820" s="132"/>
      <c r="C820" s="130"/>
      <c r="D820" s="133" t="s">
        <v>2065</v>
      </c>
      <c r="E820" s="120" t="s">
        <v>2066</v>
      </c>
      <c r="F820" s="25"/>
      <c r="G820" s="25"/>
      <c r="H820" s="30"/>
    </row>
    <row r="821" spans="1:8" ht="15.75" x14ac:dyDescent="0.25">
      <c r="A821" s="120"/>
      <c r="B821" s="132"/>
      <c r="C821" s="130" t="s">
        <v>2067</v>
      </c>
      <c r="D821" s="38" t="s">
        <v>2068</v>
      </c>
      <c r="E821" s="25"/>
      <c r="F821" s="25"/>
      <c r="G821" s="25"/>
      <c r="H821" s="30"/>
    </row>
    <row r="822" spans="1:8" x14ac:dyDescent="0.25">
      <c r="A822" s="120"/>
      <c r="B822" s="132"/>
      <c r="C822" s="130"/>
      <c r="D822" s="133" t="s">
        <v>2069</v>
      </c>
      <c r="E822" s="120" t="s">
        <v>2070</v>
      </c>
      <c r="F822" s="30"/>
      <c r="G822" s="30"/>
      <c r="H822" s="30"/>
    </row>
    <row r="823" spans="1:8" x14ac:dyDescent="0.25">
      <c r="A823" s="120"/>
      <c r="B823" s="132"/>
      <c r="C823" s="130"/>
      <c r="D823" s="133" t="s">
        <v>2071</v>
      </c>
      <c r="E823" s="120" t="s">
        <v>2072</v>
      </c>
      <c r="F823" s="30"/>
      <c r="G823" s="30"/>
      <c r="H823" s="30"/>
    </row>
    <row r="824" spans="1:8" ht="15.75" x14ac:dyDescent="0.25">
      <c r="A824" s="120"/>
      <c r="B824" s="132"/>
      <c r="C824" s="130"/>
      <c r="D824" s="133" t="s">
        <v>2073</v>
      </c>
      <c r="E824" s="120" t="s">
        <v>2074</v>
      </c>
      <c r="F824" s="25"/>
      <c r="G824" s="25"/>
      <c r="H824" s="30"/>
    </row>
    <row r="825" spans="1:8" ht="15.75" x14ac:dyDescent="0.25">
      <c r="A825" s="120"/>
      <c r="B825" s="132"/>
      <c r="C825" s="130" t="s">
        <v>2075</v>
      </c>
      <c r="D825" s="38" t="s">
        <v>2076</v>
      </c>
      <c r="E825" s="25"/>
      <c r="F825" s="25"/>
      <c r="G825" s="25"/>
      <c r="H825" s="30"/>
    </row>
    <row r="826" spans="1:8" ht="15.75" x14ac:dyDescent="0.25">
      <c r="A826" s="120"/>
      <c r="B826" s="132"/>
      <c r="C826" s="130"/>
      <c r="D826" s="133" t="s">
        <v>2077</v>
      </c>
      <c r="E826" s="120" t="s">
        <v>2078</v>
      </c>
      <c r="F826" s="25"/>
      <c r="G826" s="25"/>
      <c r="H826" s="30"/>
    </row>
    <row r="827" spans="1:8" x14ac:dyDescent="0.25">
      <c r="A827" s="120"/>
      <c r="B827" s="132"/>
      <c r="C827" s="130"/>
      <c r="D827" s="133" t="s">
        <v>2079</v>
      </c>
      <c r="E827" s="120" t="s">
        <v>2080</v>
      </c>
      <c r="F827" s="30"/>
      <c r="G827" s="30"/>
      <c r="H827" s="30"/>
    </row>
    <row r="828" spans="1:8" ht="15.75" x14ac:dyDescent="0.25">
      <c r="A828" s="120"/>
      <c r="B828" s="129" t="s">
        <v>2081</v>
      </c>
      <c r="C828" s="130" t="s">
        <v>2082</v>
      </c>
      <c r="D828" s="38"/>
      <c r="E828" s="25"/>
      <c r="F828" s="25"/>
      <c r="G828" s="25"/>
      <c r="H828" s="30"/>
    </row>
    <row r="829" spans="1:8" ht="15.75" x14ac:dyDescent="0.25">
      <c r="A829" s="120"/>
      <c r="B829" s="132"/>
      <c r="C829" s="130" t="s">
        <v>2083</v>
      </c>
      <c r="D829" s="38" t="s">
        <v>2084</v>
      </c>
      <c r="E829" s="25"/>
      <c r="F829" s="25"/>
      <c r="G829" s="25"/>
      <c r="H829" s="30"/>
    </row>
    <row r="830" spans="1:8" x14ac:dyDescent="0.25">
      <c r="A830" s="120"/>
      <c r="B830" s="132"/>
      <c r="C830" s="130"/>
      <c r="D830" s="133" t="s">
        <v>2085</v>
      </c>
      <c r="E830" s="120" t="s">
        <v>2086</v>
      </c>
      <c r="F830" s="30"/>
      <c r="G830" s="30"/>
      <c r="H830" s="30"/>
    </row>
    <row r="831" spans="1:8" x14ac:dyDescent="0.25">
      <c r="A831" s="120"/>
      <c r="B831" s="132"/>
      <c r="C831" s="130"/>
      <c r="D831" s="133" t="s">
        <v>2087</v>
      </c>
      <c r="E831" s="120" t="s">
        <v>2088</v>
      </c>
      <c r="F831" s="30"/>
      <c r="G831" s="30"/>
      <c r="H831" s="30"/>
    </row>
    <row r="832" spans="1:8" ht="15.75" x14ac:dyDescent="0.25">
      <c r="A832" s="120"/>
      <c r="B832" s="132"/>
      <c r="C832" s="130" t="s">
        <v>2089</v>
      </c>
      <c r="D832" s="38" t="s">
        <v>2090</v>
      </c>
      <c r="E832" s="25"/>
      <c r="F832" s="25"/>
      <c r="G832" s="25"/>
      <c r="H832" s="30"/>
    </row>
    <row r="833" spans="1:8" ht="15.75" x14ac:dyDescent="0.25">
      <c r="A833" s="120"/>
      <c r="B833" s="132"/>
      <c r="C833" s="130"/>
      <c r="D833" s="133" t="s">
        <v>2091</v>
      </c>
      <c r="E833" s="120" t="s">
        <v>2090</v>
      </c>
      <c r="F833" s="25"/>
      <c r="G833" s="25"/>
      <c r="H833" s="30"/>
    </row>
    <row r="834" spans="1:8" ht="15.75" x14ac:dyDescent="0.25">
      <c r="A834" s="120"/>
      <c r="B834" s="132"/>
      <c r="C834" s="130" t="s">
        <v>2092</v>
      </c>
      <c r="D834" s="38" t="s">
        <v>2093</v>
      </c>
      <c r="E834" s="25"/>
      <c r="F834" s="30"/>
      <c r="G834" s="30"/>
      <c r="H834" s="30"/>
    </row>
    <row r="835" spans="1:8" ht="15.75" x14ac:dyDescent="0.25">
      <c r="A835" s="120"/>
      <c r="B835" s="132"/>
      <c r="C835" s="130"/>
      <c r="D835" s="133" t="s">
        <v>2094</v>
      </c>
      <c r="E835" s="120" t="s">
        <v>2095</v>
      </c>
      <c r="F835" s="25"/>
      <c r="G835" s="25"/>
      <c r="H835" s="30"/>
    </row>
    <row r="836" spans="1:8" x14ac:dyDescent="0.25">
      <c r="A836" s="120"/>
      <c r="B836" s="132"/>
      <c r="C836" s="130"/>
      <c r="D836" s="133" t="s">
        <v>2096</v>
      </c>
      <c r="E836" s="120" t="s">
        <v>2097</v>
      </c>
      <c r="F836" s="30"/>
      <c r="G836" s="30"/>
      <c r="H836" s="30"/>
    </row>
    <row r="837" spans="1:8" ht="15.75" x14ac:dyDescent="0.25">
      <c r="A837" s="120"/>
      <c r="B837" s="132"/>
      <c r="C837" s="130"/>
      <c r="D837" s="133" t="s">
        <v>2098</v>
      </c>
      <c r="E837" s="120" t="s">
        <v>2099</v>
      </c>
      <c r="F837" s="25"/>
      <c r="G837" s="25"/>
      <c r="H837" s="30"/>
    </row>
    <row r="838" spans="1:8" ht="15.75" x14ac:dyDescent="0.25">
      <c r="A838" s="120"/>
      <c r="B838" s="132"/>
      <c r="C838" s="130"/>
      <c r="D838" s="133" t="s">
        <v>2100</v>
      </c>
      <c r="E838" s="120" t="s">
        <v>2101</v>
      </c>
      <c r="F838" s="25"/>
      <c r="G838" s="25"/>
      <c r="H838" s="30"/>
    </row>
    <row r="839" spans="1:8" ht="15.75" x14ac:dyDescent="0.25">
      <c r="A839" s="120"/>
      <c r="B839" s="132"/>
      <c r="C839" s="130"/>
      <c r="D839" s="133" t="s">
        <v>2102</v>
      </c>
      <c r="E839" s="120" t="s">
        <v>2103</v>
      </c>
      <c r="F839" s="25"/>
      <c r="G839" s="25"/>
      <c r="H839" s="30"/>
    </row>
    <row r="840" spans="1:8" ht="15.75" x14ac:dyDescent="0.25">
      <c r="A840" s="120"/>
      <c r="B840" s="132"/>
      <c r="C840" s="130" t="s">
        <v>2104</v>
      </c>
      <c r="D840" s="38" t="s">
        <v>2105</v>
      </c>
      <c r="E840" s="25"/>
      <c r="F840" s="25"/>
      <c r="G840" s="25"/>
      <c r="H840" s="30"/>
    </row>
    <row r="841" spans="1:8" ht="15.75" x14ac:dyDescent="0.25">
      <c r="A841" s="120"/>
      <c r="B841" s="132"/>
      <c r="C841" s="130"/>
      <c r="D841" s="133" t="s">
        <v>2106</v>
      </c>
      <c r="E841" s="120" t="s">
        <v>2105</v>
      </c>
      <c r="F841" s="25"/>
      <c r="G841" s="25"/>
      <c r="H841" s="30"/>
    </row>
    <row r="842" spans="1:8" ht="15.75" x14ac:dyDescent="0.25">
      <c r="A842" s="120"/>
      <c r="B842" s="132"/>
      <c r="C842" s="130" t="s">
        <v>2107</v>
      </c>
      <c r="D842" s="38" t="s">
        <v>2108</v>
      </c>
      <c r="E842" s="25"/>
      <c r="F842" s="30"/>
      <c r="G842" s="30"/>
      <c r="H842" s="30"/>
    </row>
    <row r="843" spans="1:8" ht="15.75" x14ac:dyDescent="0.25">
      <c r="A843" s="120"/>
      <c r="B843" s="132"/>
      <c r="C843" s="130"/>
      <c r="D843" s="133" t="s">
        <v>2109</v>
      </c>
      <c r="E843" s="120" t="s">
        <v>2110</v>
      </c>
      <c r="F843" s="25"/>
      <c r="G843" s="25"/>
      <c r="H843" s="30"/>
    </row>
    <row r="844" spans="1:8" ht="15.75" x14ac:dyDescent="0.25">
      <c r="A844" s="120"/>
      <c r="B844" s="132"/>
      <c r="C844" s="130"/>
      <c r="D844" s="133" t="s">
        <v>2111</v>
      </c>
      <c r="E844" s="120" t="s">
        <v>2112</v>
      </c>
      <c r="F844" s="25"/>
      <c r="G844" s="25"/>
      <c r="H844" s="30"/>
    </row>
    <row r="845" spans="1:8" x14ac:dyDescent="0.25">
      <c r="A845" s="120"/>
      <c r="B845" s="132"/>
      <c r="C845" s="130"/>
      <c r="D845" s="133" t="s">
        <v>2113</v>
      </c>
      <c r="E845" s="120" t="s">
        <v>2114</v>
      </c>
      <c r="F845" s="30"/>
      <c r="G845" s="30"/>
      <c r="H845" s="30"/>
    </row>
    <row r="846" spans="1:8" ht="15.75" x14ac:dyDescent="0.25">
      <c r="A846" s="120"/>
      <c r="B846" s="129" t="s">
        <v>2115</v>
      </c>
      <c r="C846" s="130" t="s">
        <v>2116</v>
      </c>
      <c r="D846" s="38"/>
      <c r="E846" s="25"/>
      <c r="F846" s="30"/>
      <c r="G846" s="30"/>
      <c r="H846" s="30"/>
    </row>
    <row r="847" spans="1:8" ht="15.75" x14ac:dyDescent="0.25">
      <c r="A847" s="120"/>
      <c r="B847" s="132"/>
      <c r="C847" s="130" t="s">
        <v>2117</v>
      </c>
      <c r="D847" s="38"/>
      <c r="E847" s="25"/>
      <c r="F847" s="25"/>
      <c r="G847" s="25"/>
      <c r="H847" s="30"/>
    </row>
    <row r="848" spans="1:8" ht="15.75" x14ac:dyDescent="0.25">
      <c r="A848" s="120"/>
      <c r="B848" s="132"/>
      <c r="C848" s="130" t="s">
        <v>2118</v>
      </c>
      <c r="D848" s="38" t="s">
        <v>2119</v>
      </c>
      <c r="E848" s="25"/>
      <c r="F848" s="25"/>
      <c r="G848" s="25"/>
      <c r="H848" s="30"/>
    </row>
    <row r="849" spans="1:8" ht="15.75" x14ac:dyDescent="0.25">
      <c r="A849" s="120"/>
      <c r="B849" s="132"/>
      <c r="C849" s="130" t="s">
        <v>2120</v>
      </c>
      <c r="D849" s="38"/>
      <c r="E849" s="25"/>
      <c r="F849" s="30"/>
      <c r="G849" s="25"/>
      <c r="H849" s="30"/>
    </row>
    <row r="850" spans="1:8" ht="15.75" x14ac:dyDescent="0.25">
      <c r="A850" s="120"/>
      <c r="B850" s="132"/>
      <c r="C850" s="130"/>
      <c r="D850" s="133" t="s">
        <v>2121</v>
      </c>
      <c r="E850" s="120" t="s">
        <v>2122</v>
      </c>
      <c r="F850" s="30"/>
      <c r="G850" s="25"/>
      <c r="H850" s="30"/>
    </row>
    <row r="851" spans="1:8" ht="15.75" x14ac:dyDescent="0.25">
      <c r="A851" s="120"/>
      <c r="B851" s="132"/>
      <c r="C851" s="130"/>
      <c r="D851" s="133" t="s">
        <v>2123</v>
      </c>
      <c r="E851" s="120" t="s">
        <v>2124</v>
      </c>
      <c r="F851" s="30"/>
      <c r="G851" s="25"/>
      <c r="H851" s="30"/>
    </row>
    <row r="852" spans="1:8" ht="15.75" x14ac:dyDescent="0.25">
      <c r="A852" s="120"/>
      <c r="B852" s="132"/>
      <c r="C852" s="130"/>
      <c r="D852" s="133" t="s">
        <v>2125</v>
      </c>
      <c r="E852" s="120" t="s">
        <v>2126</v>
      </c>
      <c r="F852" s="30"/>
      <c r="G852" s="25"/>
      <c r="H852" s="30"/>
    </row>
    <row r="853" spans="1:8" ht="15.75" x14ac:dyDescent="0.25">
      <c r="A853" s="30"/>
      <c r="B853" s="29"/>
      <c r="C853" s="28"/>
      <c r="D853" s="27" t="s">
        <v>2121</v>
      </c>
      <c r="E853" s="30" t="s">
        <v>2122</v>
      </c>
      <c r="F853" s="25"/>
      <c r="G853" s="30"/>
      <c r="H853" s="30"/>
    </row>
    <row r="854" spans="1:8" ht="15.75" x14ac:dyDescent="0.25">
      <c r="A854" s="30"/>
      <c r="B854" s="29"/>
      <c r="C854" s="28"/>
      <c r="D854" s="27" t="s">
        <v>2123</v>
      </c>
      <c r="E854" s="30" t="s">
        <v>2124</v>
      </c>
      <c r="F854" s="25"/>
      <c r="G854" s="30"/>
      <c r="H854" s="30"/>
    </row>
    <row r="855" spans="1:8" ht="15.75" x14ac:dyDescent="0.25">
      <c r="A855" s="30"/>
      <c r="B855" s="29"/>
      <c r="C855" s="28"/>
      <c r="D855" s="27" t="s">
        <v>2125</v>
      </c>
      <c r="E855" s="30" t="s">
        <v>2126</v>
      </c>
      <c r="F855" s="25"/>
      <c r="G855" s="30"/>
      <c r="H855" s="30"/>
    </row>
    <row r="856" spans="1:8" ht="15.75" hidden="1" x14ac:dyDescent="0.25">
      <c r="A856" s="30"/>
      <c r="B856" s="29"/>
      <c r="C856" s="28"/>
      <c r="D856" s="27"/>
      <c r="E856" s="26"/>
      <c r="F856" s="25"/>
      <c r="G856" s="25"/>
      <c r="H856" s="25"/>
    </row>
    <row r="857" spans="1:8" ht="15.75" hidden="1" x14ac:dyDescent="0.25">
      <c r="A857" s="32"/>
      <c r="B857" s="31"/>
      <c r="C857" s="28"/>
      <c r="D857" s="27"/>
      <c r="E857" s="26"/>
      <c r="F857" s="25"/>
      <c r="G857" s="25"/>
      <c r="H857" s="25"/>
    </row>
    <row r="858" spans="1:8" ht="15.75" hidden="1" x14ac:dyDescent="0.25">
      <c r="A858" s="30"/>
      <c r="B858" s="29"/>
      <c r="C858" s="28"/>
      <c r="D858" s="27"/>
      <c r="E858" s="26"/>
      <c r="F858" s="25"/>
      <c r="G858" s="25"/>
      <c r="H858" s="25"/>
    </row>
    <row r="859" spans="1:8" ht="15.75" hidden="1" x14ac:dyDescent="0.25">
      <c r="A859" s="30"/>
      <c r="B859" s="29"/>
      <c r="C859" s="28"/>
      <c r="D859" s="27"/>
      <c r="E859" s="26"/>
      <c r="F859" s="25"/>
      <c r="G859" s="25"/>
      <c r="H859" s="25"/>
    </row>
    <row r="860" spans="1:8" ht="15.75" hidden="1" x14ac:dyDescent="0.25">
      <c r="A860" s="30"/>
      <c r="B860" s="29"/>
      <c r="C860" s="28"/>
      <c r="D860" s="27"/>
      <c r="E860" s="26"/>
      <c r="F860" s="25"/>
      <c r="G860" s="25"/>
      <c r="H860" s="2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U530"/>
  <sheetViews>
    <sheetView showGridLines="0" showRowColHeaders="0" workbookViewId="0">
      <pane ySplit="6" topLeftCell="A334" activePane="bottomLeft" state="frozen"/>
      <selection pane="bottomLeft"/>
    </sheetView>
  </sheetViews>
  <sheetFormatPr defaultColWidth="0" defaultRowHeight="15" x14ac:dyDescent="0.25"/>
  <cols>
    <col min="1" max="1" width="9" style="153" customWidth="1"/>
    <col min="2" max="2" width="40.42578125" style="23" bestFit="1" customWidth="1"/>
    <col min="3" max="3" width="14" style="23" bestFit="1" customWidth="1"/>
    <col min="4" max="4" width="62.42578125" style="38" customWidth="1"/>
    <col min="5" max="5" width="8.85546875" style="153" bestFit="1" customWidth="1"/>
    <col min="6" max="6" width="63.42578125" style="153" customWidth="1"/>
    <col min="7" max="7" width="8" style="153" bestFit="1" customWidth="1"/>
    <col min="8" max="8" width="65.5703125" style="153" bestFit="1" customWidth="1"/>
    <col min="9" max="13" width="15" style="153" hidden="1" customWidth="1"/>
    <col min="14" max="21" width="0" style="153" hidden="1" customWidth="1"/>
    <col min="22" max="16384" width="9.140625" style="153" hidden="1"/>
  </cols>
  <sheetData>
    <row r="1" spans="1:21" ht="15.75" x14ac:dyDescent="0.25">
      <c r="A1" s="39" t="s">
        <v>574</v>
      </c>
      <c r="B1" s="116"/>
      <c r="C1" s="117"/>
      <c r="E1" s="25"/>
      <c r="F1" s="25"/>
      <c r="G1" s="25"/>
      <c r="H1" s="25"/>
      <c r="I1" s="25"/>
      <c r="J1" s="25"/>
      <c r="K1" s="25"/>
    </row>
    <row r="2" spans="1:21" s="5" customFormat="1" x14ac:dyDescent="0.25">
      <c r="A2" s="217" t="s">
        <v>575</v>
      </c>
      <c r="B2" s="118"/>
      <c r="C2" s="118"/>
      <c r="D2" s="38"/>
      <c r="E2" s="141"/>
      <c r="F2" s="141"/>
      <c r="G2" s="141"/>
      <c r="H2" s="141"/>
      <c r="I2" s="141"/>
      <c r="J2" s="141"/>
      <c r="K2" s="141"/>
      <c r="L2" s="141"/>
      <c r="M2" s="141"/>
      <c r="N2" s="141"/>
      <c r="O2" s="141"/>
      <c r="P2" s="141"/>
      <c r="Q2" s="141"/>
      <c r="R2" s="141"/>
      <c r="S2" s="141"/>
      <c r="T2" s="141"/>
      <c r="U2" s="141"/>
    </row>
    <row r="3" spans="1:21" s="5" customFormat="1" x14ac:dyDescent="0.25">
      <c r="A3" s="119" t="s">
        <v>576</v>
      </c>
      <c r="B3" s="118"/>
      <c r="C3" s="118"/>
      <c r="D3" s="38"/>
      <c r="E3" s="141"/>
      <c r="F3" s="141"/>
      <c r="G3" s="141"/>
      <c r="H3" s="141"/>
      <c r="I3" s="141"/>
      <c r="J3" s="141"/>
      <c r="K3" s="141"/>
      <c r="L3" s="141"/>
      <c r="M3" s="141"/>
      <c r="N3" s="141"/>
      <c r="O3" s="141"/>
      <c r="P3" s="141"/>
      <c r="Q3" s="141"/>
      <c r="R3" s="141"/>
      <c r="S3" s="141"/>
      <c r="T3" s="141"/>
      <c r="U3" s="141"/>
    </row>
    <row r="5" spans="1:21" ht="15" customHeight="1" x14ac:dyDescent="0.2">
      <c r="A5" s="262" t="s">
        <v>2195</v>
      </c>
      <c r="B5" s="262"/>
      <c r="C5" s="262"/>
      <c r="D5" s="262"/>
      <c r="E5" s="262"/>
      <c r="F5" s="262"/>
      <c r="G5" s="262"/>
      <c r="H5" s="262"/>
      <c r="I5" s="18"/>
      <c r="J5" s="18"/>
      <c r="K5" s="18"/>
      <c r="L5" s="18"/>
    </row>
    <row r="6" spans="1:21" ht="12.75" x14ac:dyDescent="0.2">
      <c r="A6" s="121" t="s">
        <v>577</v>
      </c>
      <c r="B6" s="121" t="s">
        <v>2842</v>
      </c>
      <c r="C6" s="121" t="s">
        <v>578</v>
      </c>
      <c r="D6" s="121" t="s">
        <v>2843</v>
      </c>
      <c r="E6" s="121" t="s">
        <v>579</v>
      </c>
      <c r="F6" s="121" t="s">
        <v>2844</v>
      </c>
      <c r="G6" s="121" t="s">
        <v>580</v>
      </c>
      <c r="H6" s="121" t="s">
        <v>581</v>
      </c>
      <c r="I6" s="18"/>
      <c r="J6" s="18"/>
      <c r="K6" s="18"/>
    </row>
    <row r="7" spans="1:21" ht="12.75" x14ac:dyDescent="0.2">
      <c r="A7" s="120" t="s">
        <v>582</v>
      </c>
      <c r="B7" s="120" t="s">
        <v>583</v>
      </c>
      <c r="C7" s="120" t="s">
        <v>584</v>
      </c>
      <c r="D7" s="120" t="s">
        <v>585</v>
      </c>
      <c r="E7" s="120" t="s">
        <v>586</v>
      </c>
      <c r="F7" s="120" t="s">
        <v>587</v>
      </c>
      <c r="G7" s="120" t="s">
        <v>588</v>
      </c>
      <c r="H7" s="120" t="s">
        <v>589</v>
      </c>
    </row>
    <row r="8" spans="1:21" ht="12.75" x14ac:dyDescent="0.2">
      <c r="A8" s="120" t="s">
        <v>582</v>
      </c>
      <c r="B8" s="120" t="s">
        <v>583</v>
      </c>
      <c r="C8" s="120" t="s">
        <v>584</v>
      </c>
      <c r="D8" s="120" t="s">
        <v>585</v>
      </c>
      <c r="E8" s="120" t="s">
        <v>586</v>
      </c>
      <c r="F8" s="120" t="s">
        <v>587</v>
      </c>
      <c r="G8" s="120" t="s">
        <v>590</v>
      </c>
      <c r="H8" s="120" t="s">
        <v>591</v>
      </c>
    </row>
    <row r="9" spans="1:21" ht="12.75" x14ac:dyDescent="0.2">
      <c r="A9" s="120" t="s">
        <v>582</v>
      </c>
      <c r="B9" s="120" t="s">
        <v>583</v>
      </c>
      <c r="C9" s="120" t="s">
        <v>584</v>
      </c>
      <c r="D9" s="120" t="s">
        <v>585</v>
      </c>
      <c r="E9" s="120" t="s">
        <v>586</v>
      </c>
      <c r="F9" s="120" t="s">
        <v>587</v>
      </c>
      <c r="G9" s="120" t="s">
        <v>592</v>
      </c>
      <c r="H9" s="120" t="s">
        <v>593</v>
      </c>
    </row>
    <row r="10" spans="1:21" ht="12.75" x14ac:dyDescent="0.2">
      <c r="A10" s="120" t="s">
        <v>582</v>
      </c>
      <c r="B10" s="120" t="s">
        <v>583</v>
      </c>
      <c r="C10" s="120" t="s">
        <v>584</v>
      </c>
      <c r="D10" s="120" t="s">
        <v>585</v>
      </c>
      <c r="E10" s="120" t="s">
        <v>586</v>
      </c>
      <c r="F10" s="120" t="s">
        <v>587</v>
      </c>
      <c r="G10" s="120" t="s">
        <v>594</v>
      </c>
      <c r="H10" s="120" t="s">
        <v>595</v>
      </c>
    </row>
    <row r="11" spans="1:21" ht="12.75" x14ac:dyDescent="0.2">
      <c r="A11" s="120" t="s">
        <v>582</v>
      </c>
      <c r="B11" s="120" t="s">
        <v>583</v>
      </c>
      <c r="C11" s="120" t="s">
        <v>584</v>
      </c>
      <c r="D11" s="120" t="s">
        <v>585</v>
      </c>
      <c r="E11" s="120" t="s">
        <v>586</v>
      </c>
      <c r="F11" s="120" t="s">
        <v>587</v>
      </c>
      <c r="G11" s="120" t="s">
        <v>596</v>
      </c>
      <c r="H11" s="120" t="s">
        <v>597</v>
      </c>
    </row>
    <row r="12" spans="1:21" ht="12.75" x14ac:dyDescent="0.2">
      <c r="A12" s="120" t="s">
        <v>582</v>
      </c>
      <c r="B12" s="120" t="s">
        <v>583</v>
      </c>
      <c r="C12" s="120" t="s">
        <v>584</v>
      </c>
      <c r="D12" s="120" t="s">
        <v>585</v>
      </c>
      <c r="E12" s="120" t="s">
        <v>598</v>
      </c>
      <c r="F12" s="120" t="s">
        <v>599</v>
      </c>
      <c r="G12" s="120" t="s">
        <v>600</v>
      </c>
      <c r="H12" s="120" t="s">
        <v>601</v>
      </c>
    </row>
    <row r="13" spans="1:21" ht="12.75" x14ac:dyDescent="0.2">
      <c r="A13" s="120" t="s">
        <v>582</v>
      </c>
      <c r="B13" s="120" t="s">
        <v>583</v>
      </c>
      <c r="C13" s="120" t="s">
        <v>584</v>
      </c>
      <c r="D13" s="120" t="s">
        <v>585</v>
      </c>
      <c r="E13" s="120" t="s">
        <v>598</v>
      </c>
      <c r="F13" s="120" t="s">
        <v>599</v>
      </c>
      <c r="G13" s="120" t="s">
        <v>602</v>
      </c>
      <c r="H13" s="120" t="s">
        <v>603</v>
      </c>
    </row>
    <row r="14" spans="1:21" ht="12.75" x14ac:dyDescent="0.2">
      <c r="A14" s="120" t="s">
        <v>582</v>
      </c>
      <c r="B14" s="120" t="s">
        <v>583</v>
      </c>
      <c r="C14" s="120" t="s">
        <v>584</v>
      </c>
      <c r="D14" s="120" t="s">
        <v>585</v>
      </c>
      <c r="E14" s="120" t="s">
        <v>598</v>
      </c>
      <c r="F14" s="120" t="s">
        <v>599</v>
      </c>
      <c r="G14" s="120" t="s">
        <v>604</v>
      </c>
      <c r="H14" s="120" t="s">
        <v>605</v>
      </c>
    </row>
    <row r="15" spans="1:21" ht="12.75" x14ac:dyDescent="0.2">
      <c r="A15" s="120" t="s">
        <v>582</v>
      </c>
      <c r="B15" s="120" t="s">
        <v>583</v>
      </c>
      <c r="C15" s="120" t="s">
        <v>584</v>
      </c>
      <c r="D15" s="120" t="s">
        <v>585</v>
      </c>
      <c r="E15" s="120" t="s">
        <v>606</v>
      </c>
      <c r="F15" s="120" t="s">
        <v>607</v>
      </c>
      <c r="G15" s="120" t="s">
        <v>608</v>
      </c>
      <c r="H15" s="120" t="s">
        <v>609</v>
      </c>
    </row>
    <row r="16" spans="1:21" ht="12.75" x14ac:dyDescent="0.2">
      <c r="A16" s="120" t="s">
        <v>582</v>
      </c>
      <c r="B16" s="120" t="s">
        <v>583</v>
      </c>
      <c r="C16" s="120" t="s">
        <v>584</v>
      </c>
      <c r="D16" s="120" t="s">
        <v>585</v>
      </c>
      <c r="E16" s="120" t="s">
        <v>606</v>
      </c>
      <c r="F16" s="120" t="s">
        <v>607</v>
      </c>
      <c r="G16" s="120" t="s">
        <v>610</v>
      </c>
      <c r="H16" s="120" t="s">
        <v>611</v>
      </c>
    </row>
    <row r="17" spans="1:8" ht="12.75" x14ac:dyDescent="0.2">
      <c r="A17" s="120" t="s">
        <v>582</v>
      </c>
      <c r="B17" s="120" t="s">
        <v>583</v>
      </c>
      <c r="C17" s="120" t="s">
        <v>584</v>
      </c>
      <c r="D17" s="120" t="s">
        <v>585</v>
      </c>
      <c r="E17" s="120" t="s">
        <v>606</v>
      </c>
      <c r="F17" s="120" t="s">
        <v>607</v>
      </c>
      <c r="G17" s="120" t="s">
        <v>612</v>
      </c>
      <c r="H17" s="120" t="s">
        <v>613</v>
      </c>
    </row>
    <row r="18" spans="1:8" ht="12.75" x14ac:dyDescent="0.2">
      <c r="A18" s="120" t="s">
        <v>582</v>
      </c>
      <c r="B18" s="120" t="s">
        <v>583</v>
      </c>
      <c r="C18" s="120" t="s">
        <v>584</v>
      </c>
      <c r="D18" s="120" t="s">
        <v>585</v>
      </c>
      <c r="E18" s="120" t="s">
        <v>606</v>
      </c>
      <c r="F18" s="120" t="s">
        <v>607</v>
      </c>
      <c r="G18" s="120" t="s">
        <v>614</v>
      </c>
      <c r="H18" s="120" t="s">
        <v>615</v>
      </c>
    </row>
    <row r="19" spans="1:8" ht="12.75" x14ac:dyDescent="0.2">
      <c r="A19" s="120" t="s">
        <v>582</v>
      </c>
      <c r="B19" s="120" t="s">
        <v>583</v>
      </c>
      <c r="C19" s="120" t="s">
        <v>584</v>
      </c>
      <c r="D19" s="120" t="s">
        <v>585</v>
      </c>
      <c r="E19" s="120" t="s">
        <v>606</v>
      </c>
      <c r="F19" s="120" t="s">
        <v>607</v>
      </c>
      <c r="G19" s="120" t="s">
        <v>616</v>
      </c>
      <c r="H19" s="120" t="s">
        <v>617</v>
      </c>
    </row>
    <row r="20" spans="1:8" ht="12.75" x14ac:dyDescent="0.2">
      <c r="A20" s="120" t="s">
        <v>582</v>
      </c>
      <c r="B20" s="120" t="s">
        <v>583</v>
      </c>
      <c r="C20" s="120" t="s">
        <v>584</v>
      </c>
      <c r="D20" s="120" t="s">
        <v>585</v>
      </c>
      <c r="E20" s="120" t="s">
        <v>606</v>
      </c>
      <c r="F20" s="120" t="s">
        <v>607</v>
      </c>
      <c r="G20" s="120" t="s">
        <v>618</v>
      </c>
      <c r="H20" s="120" t="s">
        <v>619</v>
      </c>
    </row>
    <row r="21" spans="1:8" ht="12.75" x14ac:dyDescent="0.2">
      <c r="A21" s="120" t="s">
        <v>582</v>
      </c>
      <c r="B21" s="120" t="s">
        <v>583</v>
      </c>
      <c r="C21" s="120" t="s">
        <v>584</v>
      </c>
      <c r="D21" s="120" t="s">
        <v>585</v>
      </c>
      <c r="E21" s="120" t="s">
        <v>606</v>
      </c>
      <c r="F21" s="120" t="s">
        <v>607</v>
      </c>
      <c r="G21" s="120" t="s">
        <v>620</v>
      </c>
      <c r="H21" s="120" t="s">
        <v>621</v>
      </c>
    </row>
    <row r="22" spans="1:8" ht="12.75" x14ac:dyDescent="0.2">
      <c r="A22" s="120" t="s">
        <v>582</v>
      </c>
      <c r="B22" s="120" t="s">
        <v>583</v>
      </c>
      <c r="C22" s="120" t="s">
        <v>584</v>
      </c>
      <c r="D22" s="120" t="s">
        <v>585</v>
      </c>
      <c r="E22" s="120" t="s">
        <v>606</v>
      </c>
      <c r="F22" s="120" t="s">
        <v>607</v>
      </c>
      <c r="G22" s="120" t="s">
        <v>622</v>
      </c>
      <c r="H22" s="120" t="s">
        <v>623</v>
      </c>
    </row>
    <row r="23" spans="1:8" ht="12.75" x14ac:dyDescent="0.2">
      <c r="A23" s="120" t="s">
        <v>582</v>
      </c>
      <c r="B23" s="120" t="s">
        <v>583</v>
      </c>
      <c r="C23" s="120" t="s">
        <v>584</v>
      </c>
      <c r="D23" s="120" t="s">
        <v>585</v>
      </c>
      <c r="E23" s="120" t="s">
        <v>624</v>
      </c>
      <c r="F23" s="120" t="s">
        <v>625</v>
      </c>
      <c r="G23" s="120" t="s">
        <v>626</v>
      </c>
      <c r="H23" s="120" t="s">
        <v>627</v>
      </c>
    </row>
    <row r="24" spans="1:8" ht="12.75" x14ac:dyDescent="0.2">
      <c r="A24" s="120" t="s">
        <v>582</v>
      </c>
      <c r="B24" s="120" t="s">
        <v>583</v>
      </c>
      <c r="C24" s="120" t="s">
        <v>584</v>
      </c>
      <c r="D24" s="120" t="s">
        <v>585</v>
      </c>
      <c r="E24" s="120" t="s">
        <v>624</v>
      </c>
      <c r="F24" s="120" t="s">
        <v>625</v>
      </c>
      <c r="G24" s="120" t="s">
        <v>628</v>
      </c>
      <c r="H24" s="120" t="s">
        <v>629</v>
      </c>
    </row>
    <row r="25" spans="1:8" ht="12.75" x14ac:dyDescent="0.2">
      <c r="A25" s="120" t="s">
        <v>582</v>
      </c>
      <c r="B25" s="120" t="s">
        <v>583</v>
      </c>
      <c r="C25" s="120" t="s">
        <v>584</v>
      </c>
      <c r="D25" s="120" t="s">
        <v>585</v>
      </c>
      <c r="E25" s="120" t="s">
        <v>624</v>
      </c>
      <c r="F25" s="120" t="s">
        <v>625</v>
      </c>
      <c r="G25" s="120" t="s">
        <v>630</v>
      </c>
      <c r="H25" s="120" t="s">
        <v>631</v>
      </c>
    </row>
    <row r="26" spans="1:8" ht="12.75" x14ac:dyDescent="0.2">
      <c r="A26" s="120" t="s">
        <v>582</v>
      </c>
      <c r="B26" s="120" t="s">
        <v>583</v>
      </c>
      <c r="C26" s="120" t="s">
        <v>584</v>
      </c>
      <c r="D26" s="120" t="s">
        <v>585</v>
      </c>
      <c r="E26" s="120" t="s">
        <v>624</v>
      </c>
      <c r="F26" s="120" t="s">
        <v>625</v>
      </c>
      <c r="G26" s="120" t="s">
        <v>632</v>
      </c>
      <c r="H26" s="120" t="s">
        <v>633</v>
      </c>
    </row>
    <row r="27" spans="1:8" ht="12.75" x14ac:dyDescent="0.2">
      <c r="A27" s="120" t="s">
        <v>582</v>
      </c>
      <c r="B27" s="120" t="s">
        <v>583</v>
      </c>
      <c r="C27" s="120" t="s">
        <v>584</v>
      </c>
      <c r="D27" s="120" t="s">
        <v>585</v>
      </c>
      <c r="E27" s="120" t="s">
        <v>624</v>
      </c>
      <c r="F27" s="120" t="s">
        <v>625</v>
      </c>
      <c r="G27" s="120" t="s">
        <v>634</v>
      </c>
      <c r="H27" s="120" t="s">
        <v>635</v>
      </c>
    </row>
    <row r="28" spans="1:8" ht="12.75" x14ac:dyDescent="0.2">
      <c r="A28" s="120" t="s">
        <v>582</v>
      </c>
      <c r="B28" s="120" t="s">
        <v>583</v>
      </c>
      <c r="C28" s="120" t="s">
        <v>584</v>
      </c>
      <c r="D28" s="120" t="s">
        <v>585</v>
      </c>
      <c r="E28" s="120" t="s">
        <v>624</v>
      </c>
      <c r="F28" s="120" t="s">
        <v>625</v>
      </c>
      <c r="G28" s="120" t="s">
        <v>636</v>
      </c>
      <c r="H28" s="120" t="s">
        <v>637</v>
      </c>
    </row>
    <row r="29" spans="1:8" ht="12.75" x14ac:dyDescent="0.2">
      <c r="A29" s="120" t="s">
        <v>582</v>
      </c>
      <c r="B29" s="120" t="s">
        <v>583</v>
      </c>
      <c r="C29" s="120" t="s">
        <v>584</v>
      </c>
      <c r="D29" s="120" t="s">
        <v>585</v>
      </c>
      <c r="E29" s="120" t="s">
        <v>624</v>
      </c>
      <c r="F29" s="120" t="s">
        <v>625</v>
      </c>
      <c r="G29" s="120" t="s">
        <v>638</v>
      </c>
      <c r="H29" s="120" t="s">
        <v>639</v>
      </c>
    </row>
    <row r="30" spans="1:8" ht="12.75" x14ac:dyDescent="0.2">
      <c r="A30" s="120" t="s">
        <v>582</v>
      </c>
      <c r="B30" s="120" t="s">
        <v>583</v>
      </c>
      <c r="C30" s="120" t="s">
        <v>584</v>
      </c>
      <c r="D30" s="120" t="s">
        <v>585</v>
      </c>
      <c r="E30" s="120" t="s">
        <v>640</v>
      </c>
      <c r="F30" s="120" t="s">
        <v>641</v>
      </c>
      <c r="G30" s="120" t="s">
        <v>642</v>
      </c>
      <c r="H30" s="120" t="s">
        <v>643</v>
      </c>
    </row>
    <row r="31" spans="1:8" ht="12.75" x14ac:dyDescent="0.2">
      <c r="A31" s="120" t="s">
        <v>582</v>
      </c>
      <c r="B31" s="120" t="s">
        <v>583</v>
      </c>
      <c r="C31" s="120" t="s">
        <v>584</v>
      </c>
      <c r="D31" s="120" t="s">
        <v>585</v>
      </c>
      <c r="E31" s="120" t="s">
        <v>640</v>
      </c>
      <c r="F31" s="120" t="s">
        <v>641</v>
      </c>
      <c r="G31" s="120" t="s">
        <v>644</v>
      </c>
      <c r="H31" s="120" t="s">
        <v>645</v>
      </c>
    </row>
    <row r="32" spans="1:8" ht="12.75" x14ac:dyDescent="0.2">
      <c r="A32" s="120" t="s">
        <v>582</v>
      </c>
      <c r="B32" s="120" t="s">
        <v>583</v>
      </c>
      <c r="C32" s="120" t="s">
        <v>584</v>
      </c>
      <c r="D32" s="120" t="s">
        <v>585</v>
      </c>
      <c r="E32" s="120" t="s">
        <v>640</v>
      </c>
      <c r="F32" s="120" t="s">
        <v>641</v>
      </c>
      <c r="G32" s="120" t="s">
        <v>646</v>
      </c>
      <c r="H32" s="120" t="s">
        <v>647</v>
      </c>
    </row>
    <row r="33" spans="1:8" ht="12.75" x14ac:dyDescent="0.2">
      <c r="A33" s="120" t="s">
        <v>582</v>
      </c>
      <c r="B33" s="120" t="s">
        <v>583</v>
      </c>
      <c r="C33" s="120" t="s">
        <v>584</v>
      </c>
      <c r="D33" s="120" t="s">
        <v>585</v>
      </c>
      <c r="E33" s="120" t="s">
        <v>648</v>
      </c>
      <c r="F33" s="120" t="s">
        <v>649</v>
      </c>
      <c r="G33" s="120" t="s">
        <v>650</v>
      </c>
      <c r="H33" s="120" t="s">
        <v>649</v>
      </c>
    </row>
    <row r="34" spans="1:8" ht="12.75" x14ac:dyDescent="0.2">
      <c r="A34" s="120" t="s">
        <v>582</v>
      </c>
      <c r="B34" s="120" t="s">
        <v>583</v>
      </c>
      <c r="C34" s="120" t="s">
        <v>584</v>
      </c>
      <c r="D34" s="120" t="s">
        <v>585</v>
      </c>
      <c r="E34" s="120" t="s">
        <v>651</v>
      </c>
      <c r="F34" s="120" t="s">
        <v>652</v>
      </c>
      <c r="G34" s="120" t="s">
        <v>653</v>
      </c>
      <c r="H34" s="120" t="s">
        <v>654</v>
      </c>
    </row>
    <row r="35" spans="1:8" ht="12.75" x14ac:dyDescent="0.2">
      <c r="A35" s="120" t="s">
        <v>582</v>
      </c>
      <c r="B35" s="120" t="s">
        <v>583</v>
      </c>
      <c r="C35" s="120" t="s">
        <v>584</v>
      </c>
      <c r="D35" s="120" t="s">
        <v>585</v>
      </c>
      <c r="E35" s="120" t="s">
        <v>651</v>
      </c>
      <c r="F35" s="120" t="s">
        <v>652</v>
      </c>
      <c r="G35" s="120" t="s">
        <v>655</v>
      </c>
      <c r="H35" s="120" t="s">
        <v>656</v>
      </c>
    </row>
    <row r="36" spans="1:8" ht="12.75" x14ac:dyDescent="0.2">
      <c r="A36" s="120" t="s">
        <v>582</v>
      </c>
      <c r="B36" s="120" t="s">
        <v>583</v>
      </c>
      <c r="C36" s="120" t="s">
        <v>584</v>
      </c>
      <c r="D36" s="120" t="s">
        <v>585</v>
      </c>
      <c r="E36" s="120" t="s">
        <v>657</v>
      </c>
      <c r="F36" s="120" t="s">
        <v>658</v>
      </c>
      <c r="G36" s="120" t="s">
        <v>659</v>
      </c>
      <c r="H36" s="120" t="s">
        <v>658</v>
      </c>
    </row>
    <row r="37" spans="1:8" ht="12.75" x14ac:dyDescent="0.2">
      <c r="A37" s="120" t="s">
        <v>582</v>
      </c>
      <c r="B37" s="120" t="s">
        <v>583</v>
      </c>
      <c r="C37" s="120" t="s">
        <v>584</v>
      </c>
      <c r="D37" s="120" t="s">
        <v>585</v>
      </c>
      <c r="E37" s="120" t="s">
        <v>660</v>
      </c>
      <c r="F37" s="120" t="s">
        <v>661</v>
      </c>
      <c r="G37" s="120" t="s">
        <v>662</v>
      </c>
      <c r="H37" s="120" t="s">
        <v>663</v>
      </c>
    </row>
    <row r="38" spans="1:8" ht="12.75" x14ac:dyDescent="0.2">
      <c r="A38" s="120" t="s">
        <v>582</v>
      </c>
      <c r="B38" s="120" t="s">
        <v>583</v>
      </c>
      <c r="C38" s="120" t="s">
        <v>584</v>
      </c>
      <c r="D38" s="120" t="s">
        <v>585</v>
      </c>
      <c r="E38" s="120" t="s">
        <v>660</v>
      </c>
      <c r="F38" s="120" t="s">
        <v>661</v>
      </c>
      <c r="G38" s="120" t="s">
        <v>664</v>
      </c>
      <c r="H38" s="120" t="s">
        <v>665</v>
      </c>
    </row>
    <row r="39" spans="1:8" ht="12.75" x14ac:dyDescent="0.2">
      <c r="A39" s="120" t="s">
        <v>582</v>
      </c>
      <c r="B39" s="120" t="s">
        <v>583</v>
      </c>
      <c r="C39" s="120" t="s">
        <v>584</v>
      </c>
      <c r="D39" s="120" t="s">
        <v>585</v>
      </c>
      <c r="E39" s="120" t="s">
        <v>660</v>
      </c>
      <c r="F39" s="120" t="s">
        <v>661</v>
      </c>
      <c r="G39" s="120" t="s">
        <v>666</v>
      </c>
      <c r="H39" s="120" t="s">
        <v>667</v>
      </c>
    </row>
    <row r="40" spans="1:8" ht="12.75" x14ac:dyDescent="0.2">
      <c r="A40" s="120" t="s">
        <v>582</v>
      </c>
      <c r="B40" s="120" t="s">
        <v>583</v>
      </c>
      <c r="C40" s="120" t="s">
        <v>584</v>
      </c>
      <c r="D40" s="120" t="s">
        <v>585</v>
      </c>
      <c r="E40" s="120" t="s">
        <v>660</v>
      </c>
      <c r="F40" s="120" t="s">
        <v>661</v>
      </c>
      <c r="G40" s="120" t="s">
        <v>668</v>
      </c>
      <c r="H40" s="120" t="s">
        <v>669</v>
      </c>
    </row>
    <row r="41" spans="1:8" ht="12.75" x14ac:dyDescent="0.2">
      <c r="A41" s="120" t="s">
        <v>582</v>
      </c>
      <c r="B41" s="120" t="s">
        <v>583</v>
      </c>
      <c r="C41" s="120" t="s">
        <v>670</v>
      </c>
      <c r="D41" s="120" t="s">
        <v>671</v>
      </c>
      <c r="E41" s="120" t="s">
        <v>672</v>
      </c>
      <c r="F41" s="120" t="s">
        <v>671</v>
      </c>
      <c r="G41" s="120" t="s">
        <v>673</v>
      </c>
      <c r="H41" s="120" t="s">
        <v>674</v>
      </c>
    </row>
    <row r="42" spans="1:8" ht="12.75" x14ac:dyDescent="0.2">
      <c r="A42" s="120" t="s">
        <v>582</v>
      </c>
      <c r="B42" s="120" t="s">
        <v>583</v>
      </c>
      <c r="C42" s="120" t="s">
        <v>670</v>
      </c>
      <c r="D42" s="120" t="s">
        <v>671</v>
      </c>
      <c r="E42" s="120" t="s">
        <v>672</v>
      </c>
      <c r="F42" s="120" t="s">
        <v>671</v>
      </c>
      <c r="G42" s="120" t="s">
        <v>675</v>
      </c>
      <c r="H42" s="120" t="s">
        <v>676</v>
      </c>
    </row>
    <row r="43" spans="1:8" ht="12.75" x14ac:dyDescent="0.2">
      <c r="A43" s="120" t="s">
        <v>582</v>
      </c>
      <c r="B43" s="120" t="s">
        <v>583</v>
      </c>
      <c r="C43" s="120" t="s">
        <v>670</v>
      </c>
      <c r="D43" s="120" t="s">
        <v>671</v>
      </c>
      <c r="E43" s="120" t="s">
        <v>672</v>
      </c>
      <c r="F43" s="120" t="s">
        <v>671</v>
      </c>
      <c r="G43" s="120" t="s">
        <v>677</v>
      </c>
      <c r="H43" s="120" t="s">
        <v>678</v>
      </c>
    </row>
    <row r="44" spans="1:8" ht="12.75" x14ac:dyDescent="0.2">
      <c r="A44" s="120" t="s">
        <v>582</v>
      </c>
      <c r="B44" s="120" t="s">
        <v>583</v>
      </c>
      <c r="C44" s="120" t="s">
        <v>679</v>
      </c>
      <c r="D44" s="120" t="s">
        <v>680</v>
      </c>
      <c r="E44" s="120" t="s">
        <v>681</v>
      </c>
      <c r="F44" s="120" t="s">
        <v>680</v>
      </c>
      <c r="G44" s="120" t="s">
        <v>682</v>
      </c>
      <c r="H44" s="120" t="s">
        <v>683</v>
      </c>
    </row>
    <row r="45" spans="1:8" ht="12.75" x14ac:dyDescent="0.2">
      <c r="A45" s="120" t="s">
        <v>582</v>
      </c>
      <c r="B45" s="120" t="s">
        <v>583</v>
      </c>
      <c r="C45" s="120" t="s">
        <v>679</v>
      </c>
      <c r="D45" s="120" t="s">
        <v>680</v>
      </c>
      <c r="E45" s="120" t="s">
        <v>681</v>
      </c>
      <c r="F45" s="120" t="s">
        <v>680</v>
      </c>
      <c r="G45" s="120" t="s">
        <v>684</v>
      </c>
      <c r="H45" s="120" t="s">
        <v>685</v>
      </c>
    </row>
    <row r="46" spans="1:8" ht="12.75" x14ac:dyDescent="0.2">
      <c r="A46" s="120" t="s">
        <v>582</v>
      </c>
      <c r="B46" s="120" t="s">
        <v>583</v>
      </c>
      <c r="C46" s="120" t="s">
        <v>686</v>
      </c>
      <c r="D46" s="120" t="s">
        <v>687</v>
      </c>
      <c r="E46" s="120" t="s">
        <v>688</v>
      </c>
      <c r="F46" s="120" t="s">
        <v>689</v>
      </c>
      <c r="G46" s="120" t="s">
        <v>690</v>
      </c>
      <c r="H46" s="120" t="s">
        <v>691</v>
      </c>
    </row>
    <row r="47" spans="1:8" ht="12.75" x14ac:dyDescent="0.2">
      <c r="A47" s="120" t="s">
        <v>582</v>
      </c>
      <c r="B47" s="120" t="s">
        <v>583</v>
      </c>
      <c r="C47" s="120" t="s">
        <v>686</v>
      </c>
      <c r="D47" s="120" t="s">
        <v>687</v>
      </c>
      <c r="E47" s="120" t="s">
        <v>688</v>
      </c>
      <c r="F47" s="120" t="s">
        <v>689</v>
      </c>
      <c r="G47" s="120" t="s">
        <v>692</v>
      </c>
      <c r="H47" s="120" t="s">
        <v>693</v>
      </c>
    </row>
    <row r="48" spans="1:8" ht="12.75" x14ac:dyDescent="0.2">
      <c r="A48" s="120" t="s">
        <v>582</v>
      </c>
      <c r="B48" s="120" t="s">
        <v>583</v>
      </c>
      <c r="C48" s="120" t="s">
        <v>686</v>
      </c>
      <c r="D48" s="120" t="s">
        <v>687</v>
      </c>
      <c r="E48" s="120" t="s">
        <v>688</v>
      </c>
      <c r="F48" s="120" t="s">
        <v>689</v>
      </c>
      <c r="G48" s="120" t="s">
        <v>694</v>
      </c>
      <c r="H48" s="120" t="s">
        <v>695</v>
      </c>
    </row>
    <row r="49" spans="1:8" ht="12.75" x14ac:dyDescent="0.2">
      <c r="A49" s="120" t="s">
        <v>582</v>
      </c>
      <c r="B49" s="120" t="s">
        <v>583</v>
      </c>
      <c r="C49" s="120" t="s">
        <v>686</v>
      </c>
      <c r="D49" s="120" t="s">
        <v>687</v>
      </c>
      <c r="E49" s="120" t="s">
        <v>688</v>
      </c>
      <c r="F49" s="120" t="s">
        <v>689</v>
      </c>
      <c r="G49" s="120" t="s">
        <v>696</v>
      </c>
      <c r="H49" s="120" t="s">
        <v>697</v>
      </c>
    </row>
    <row r="50" spans="1:8" ht="12.75" x14ac:dyDescent="0.2">
      <c r="A50" s="120" t="s">
        <v>582</v>
      </c>
      <c r="B50" s="120" t="s">
        <v>583</v>
      </c>
      <c r="C50" s="120" t="s">
        <v>686</v>
      </c>
      <c r="D50" s="120" t="s">
        <v>687</v>
      </c>
      <c r="E50" s="120" t="s">
        <v>688</v>
      </c>
      <c r="F50" s="120" t="s">
        <v>689</v>
      </c>
      <c r="G50" s="120" t="s">
        <v>698</v>
      </c>
      <c r="H50" s="120" t="s">
        <v>699</v>
      </c>
    </row>
    <row r="51" spans="1:8" ht="12.75" x14ac:dyDescent="0.2">
      <c r="A51" s="120" t="s">
        <v>582</v>
      </c>
      <c r="B51" s="120" t="s">
        <v>583</v>
      </c>
      <c r="C51" s="120" t="s">
        <v>686</v>
      </c>
      <c r="D51" s="120" t="s">
        <v>687</v>
      </c>
      <c r="E51" s="120" t="s">
        <v>700</v>
      </c>
      <c r="F51" s="120" t="s">
        <v>701</v>
      </c>
      <c r="G51" s="120" t="s">
        <v>702</v>
      </c>
      <c r="H51" s="120" t="s">
        <v>701</v>
      </c>
    </row>
    <row r="52" spans="1:8" ht="12.75" x14ac:dyDescent="0.2">
      <c r="A52" s="120" t="s">
        <v>582</v>
      </c>
      <c r="B52" s="120" t="s">
        <v>583</v>
      </c>
      <c r="C52" s="120" t="s">
        <v>703</v>
      </c>
      <c r="D52" s="120" t="s">
        <v>704</v>
      </c>
      <c r="E52" s="120" t="s">
        <v>705</v>
      </c>
      <c r="F52" s="120" t="s">
        <v>706</v>
      </c>
      <c r="G52" s="120" t="s">
        <v>707</v>
      </c>
      <c r="H52" s="120" t="s">
        <v>706</v>
      </c>
    </row>
    <row r="53" spans="1:8" ht="12.75" x14ac:dyDescent="0.2">
      <c r="A53" s="120" t="s">
        <v>582</v>
      </c>
      <c r="B53" s="120" t="s">
        <v>583</v>
      </c>
      <c r="C53" s="120" t="s">
        <v>703</v>
      </c>
      <c r="D53" s="120" t="s">
        <v>704</v>
      </c>
      <c r="E53" s="120" t="s">
        <v>708</v>
      </c>
      <c r="F53" s="120" t="s">
        <v>709</v>
      </c>
      <c r="G53" s="120" t="s">
        <v>710</v>
      </c>
      <c r="H53" s="120" t="s">
        <v>711</v>
      </c>
    </row>
    <row r="54" spans="1:8" ht="12.75" x14ac:dyDescent="0.2">
      <c r="A54" s="120" t="s">
        <v>582</v>
      </c>
      <c r="B54" s="120" t="s">
        <v>583</v>
      </c>
      <c r="C54" s="120" t="s">
        <v>703</v>
      </c>
      <c r="D54" s="120" t="s">
        <v>704</v>
      </c>
      <c r="E54" s="120" t="s">
        <v>708</v>
      </c>
      <c r="F54" s="120" t="s">
        <v>709</v>
      </c>
      <c r="G54" s="120" t="s">
        <v>712</v>
      </c>
      <c r="H54" s="120" t="s">
        <v>713</v>
      </c>
    </row>
    <row r="55" spans="1:8" ht="12.75" x14ac:dyDescent="0.2">
      <c r="A55" s="120" t="s">
        <v>582</v>
      </c>
      <c r="B55" s="120" t="s">
        <v>583</v>
      </c>
      <c r="C55" s="120" t="s">
        <v>703</v>
      </c>
      <c r="D55" s="120" t="s">
        <v>704</v>
      </c>
      <c r="E55" s="120" t="s">
        <v>708</v>
      </c>
      <c r="F55" s="120" t="s">
        <v>709</v>
      </c>
      <c r="G55" s="120" t="s">
        <v>714</v>
      </c>
      <c r="H55" s="120" t="s">
        <v>715</v>
      </c>
    </row>
    <row r="56" spans="1:8" ht="12.75" x14ac:dyDescent="0.2">
      <c r="A56" s="120" t="s">
        <v>716</v>
      </c>
      <c r="B56" s="120" t="s">
        <v>717</v>
      </c>
      <c r="C56" s="120" t="s">
        <v>718</v>
      </c>
      <c r="D56" s="120" t="s">
        <v>719</v>
      </c>
      <c r="E56" s="120" t="s">
        <v>720</v>
      </c>
      <c r="F56" s="120" t="s">
        <v>719</v>
      </c>
      <c r="G56" s="120" t="s">
        <v>721</v>
      </c>
      <c r="H56" s="120" t="s">
        <v>719</v>
      </c>
    </row>
    <row r="57" spans="1:8" ht="12.75" x14ac:dyDescent="0.2">
      <c r="A57" s="120" t="s">
        <v>716</v>
      </c>
      <c r="B57" s="120" t="s">
        <v>717</v>
      </c>
      <c r="C57" s="120" t="s">
        <v>722</v>
      </c>
      <c r="D57" s="120" t="s">
        <v>723</v>
      </c>
      <c r="E57" s="120" t="s">
        <v>724</v>
      </c>
      <c r="F57" s="120" t="s">
        <v>723</v>
      </c>
      <c r="G57" s="120" t="s">
        <v>725</v>
      </c>
      <c r="H57" s="120" t="s">
        <v>723</v>
      </c>
    </row>
    <row r="58" spans="1:8" ht="12.75" x14ac:dyDescent="0.2">
      <c r="A58" s="120" t="s">
        <v>716</v>
      </c>
      <c r="B58" s="120" t="s">
        <v>717</v>
      </c>
      <c r="C58" s="120" t="s">
        <v>726</v>
      </c>
      <c r="D58" s="120" t="s">
        <v>727</v>
      </c>
      <c r="E58" s="120" t="s">
        <v>728</v>
      </c>
      <c r="F58" s="120" t="s">
        <v>727</v>
      </c>
      <c r="G58" s="120" t="s">
        <v>729</v>
      </c>
      <c r="H58" s="120" t="s">
        <v>730</v>
      </c>
    </row>
    <row r="59" spans="1:8" ht="12.75" x14ac:dyDescent="0.2">
      <c r="A59" s="120" t="s">
        <v>716</v>
      </c>
      <c r="B59" s="120" t="s">
        <v>717</v>
      </c>
      <c r="C59" s="120" t="s">
        <v>726</v>
      </c>
      <c r="D59" s="120" t="s">
        <v>727</v>
      </c>
      <c r="E59" s="120" t="s">
        <v>728</v>
      </c>
      <c r="F59" s="120" t="s">
        <v>727</v>
      </c>
      <c r="G59" s="120" t="s">
        <v>731</v>
      </c>
      <c r="H59" s="120" t="s">
        <v>732</v>
      </c>
    </row>
    <row r="60" spans="1:8" ht="12.75" x14ac:dyDescent="0.2">
      <c r="A60" s="120" t="s">
        <v>716</v>
      </c>
      <c r="B60" s="120" t="s">
        <v>717</v>
      </c>
      <c r="C60" s="120" t="s">
        <v>726</v>
      </c>
      <c r="D60" s="120" t="s">
        <v>727</v>
      </c>
      <c r="E60" s="120" t="s">
        <v>728</v>
      </c>
      <c r="F60" s="120" t="s">
        <v>727</v>
      </c>
      <c r="G60" s="120" t="s">
        <v>733</v>
      </c>
      <c r="H60" s="120" t="s">
        <v>734</v>
      </c>
    </row>
    <row r="61" spans="1:8" ht="12.75" x14ac:dyDescent="0.2">
      <c r="A61" s="120" t="s">
        <v>716</v>
      </c>
      <c r="B61" s="120" t="s">
        <v>717</v>
      </c>
      <c r="C61" s="120" t="s">
        <v>726</v>
      </c>
      <c r="D61" s="120" t="s">
        <v>727</v>
      </c>
      <c r="E61" s="120" t="s">
        <v>728</v>
      </c>
      <c r="F61" s="120" t="s">
        <v>727</v>
      </c>
      <c r="G61" s="120" t="s">
        <v>735</v>
      </c>
      <c r="H61" s="120" t="s">
        <v>736</v>
      </c>
    </row>
    <row r="62" spans="1:8" ht="12.75" x14ac:dyDescent="0.2">
      <c r="A62" s="120" t="s">
        <v>716</v>
      </c>
      <c r="B62" s="120" t="s">
        <v>717</v>
      </c>
      <c r="C62" s="120" t="s">
        <v>726</v>
      </c>
      <c r="D62" s="120" t="s">
        <v>727</v>
      </c>
      <c r="E62" s="120" t="s">
        <v>728</v>
      </c>
      <c r="F62" s="120" t="s">
        <v>727</v>
      </c>
      <c r="G62" s="120" t="s">
        <v>737</v>
      </c>
      <c r="H62" s="120" t="s">
        <v>738</v>
      </c>
    </row>
    <row r="63" spans="1:8" ht="12.75" x14ac:dyDescent="0.2">
      <c r="A63" s="120" t="s">
        <v>716</v>
      </c>
      <c r="B63" s="120" t="s">
        <v>717</v>
      </c>
      <c r="C63" s="120" t="s">
        <v>726</v>
      </c>
      <c r="D63" s="120" t="s">
        <v>727</v>
      </c>
      <c r="E63" s="120" t="s">
        <v>728</v>
      </c>
      <c r="F63" s="120" t="s">
        <v>727</v>
      </c>
      <c r="G63" s="120" t="s">
        <v>739</v>
      </c>
      <c r="H63" s="120" t="s">
        <v>740</v>
      </c>
    </row>
    <row r="64" spans="1:8" ht="12.75" x14ac:dyDescent="0.2">
      <c r="A64" s="120" t="s">
        <v>716</v>
      </c>
      <c r="B64" s="120" t="s">
        <v>717</v>
      </c>
      <c r="C64" s="120" t="s">
        <v>726</v>
      </c>
      <c r="D64" s="120" t="s">
        <v>727</v>
      </c>
      <c r="E64" s="120" t="s">
        <v>728</v>
      </c>
      <c r="F64" s="120" t="s">
        <v>727</v>
      </c>
      <c r="G64" s="120" t="s">
        <v>741</v>
      </c>
      <c r="H64" s="120" t="s">
        <v>742</v>
      </c>
    </row>
    <row r="65" spans="1:8" ht="12.75" x14ac:dyDescent="0.2">
      <c r="A65" s="120" t="s">
        <v>716</v>
      </c>
      <c r="B65" s="120" t="s">
        <v>717</v>
      </c>
      <c r="C65" s="120" t="s">
        <v>726</v>
      </c>
      <c r="D65" s="120" t="s">
        <v>727</v>
      </c>
      <c r="E65" s="120" t="s">
        <v>728</v>
      </c>
      <c r="F65" s="120" t="s">
        <v>727</v>
      </c>
      <c r="G65" s="120" t="s">
        <v>743</v>
      </c>
      <c r="H65" s="120" t="s">
        <v>744</v>
      </c>
    </row>
    <row r="66" spans="1:8" ht="12.75" x14ac:dyDescent="0.2">
      <c r="A66" s="120" t="s">
        <v>716</v>
      </c>
      <c r="B66" s="120" t="s">
        <v>717</v>
      </c>
      <c r="C66" s="120" t="s">
        <v>745</v>
      </c>
      <c r="D66" s="120" t="s">
        <v>746</v>
      </c>
      <c r="E66" s="120" t="s">
        <v>747</v>
      </c>
      <c r="F66" s="120" t="s">
        <v>748</v>
      </c>
      <c r="G66" s="120" t="s">
        <v>749</v>
      </c>
      <c r="H66" s="120" t="s">
        <v>750</v>
      </c>
    </row>
    <row r="67" spans="1:8" ht="12.75" x14ac:dyDescent="0.2">
      <c r="A67" s="120" t="s">
        <v>716</v>
      </c>
      <c r="B67" s="120" t="s">
        <v>717</v>
      </c>
      <c r="C67" s="120" t="s">
        <v>745</v>
      </c>
      <c r="D67" s="120" t="s">
        <v>746</v>
      </c>
      <c r="E67" s="120" t="s">
        <v>747</v>
      </c>
      <c r="F67" s="120" t="s">
        <v>748</v>
      </c>
      <c r="G67" s="120" t="s">
        <v>751</v>
      </c>
      <c r="H67" s="120" t="s">
        <v>752</v>
      </c>
    </row>
    <row r="68" spans="1:8" ht="12.75" x14ac:dyDescent="0.2">
      <c r="A68" s="120" t="s">
        <v>716</v>
      </c>
      <c r="B68" s="120" t="s">
        <v>717</v>
      </c>
      <c r="C68" s="120" t="s">
        <v>745</v>
      </c>
      <c r="D68" s="120" t="s">
        <v>746</v>
      </c>
      <c r="E68" s="120" t="s">
        <v>753</v>
      </c>
      <c r="F68" s="120" t="s">
        <v>754</v>
      </c>
      <c r="G68" s="120" t="s">
        <v>755</v>
      </c>
      <c r="H68" s="120" t="s">
        <v>754</v>
      </c>
    </row>
    <row r="69" spans="1:8" ht="12.75" x14ac:dyDescent="0.2">
      <c r="A69" s="120" t="s">
        <v>716</v>
      </c>
      <c r="B69" s="120" t="s">
        <v>717</v>
      </c>
      <c r="C69" s="120" t="s">
        <v>756</v>
      </c>
      <c r="D69" s="120" t="s">
        <v>757</v>
      </c>
      <c r="E69" s="120" t="s">
        <v>758</v>
      </c>
      <c r="F69" s="120" t="s">
        <v>759</v>
      </c>
      <c r="G69" s="120" t="s">
        <v>760</v>
      </c>
      <c r="H69" s="120" t="s">
        <v>761</v>
      </c>
    </row>
    <row r="70" spans="1:8" ht="12.75" x14ac:dyDescent="0.2">
      <c r="A70" s="120" t="s">
        <v>716</v>
      </c>
      <c r="B70" s="120" t="s">
        <v>717</v>
      </c>
      <c r="C70" s="120" t="s">
        <v>756</v>
      </c>
      <c r="D70" s="120" t="s">
        <v>757</v>
      </c>
      <c r="E70" s="120" t="s">
        <v>758</v>
      </c>
      <c r="F70" s="120" t="s">
        <v>759</v>
      </c>
      <c r="G70" s="120" t="s">
        <v>762</v>
      </c>
      <c r="H70" s="120" t="s">
        <v>763</v>
      </c>
    </row>
    <row r="71" spans="1:8" ht="12.75" x14ac:dyDescent="0.2">
      <c r="A71" s="120" t="s">
        <v>716</v>
      </c>
      <c r="B71" s="120" t="s">
        <v>717</v>
      </c>
      <c r="C71" s="120" t="s">
        <v>756</v>
      </c>
      <c r="D71" s="120" t="s">
        <v>757</v>
      </c>
      <c r="E71" s="120" t="s">
        <v>764</v>
      </c>
      <c r="F71" s="120" t="s">
        <v>765</v>
      </c>
      <c r="G71" s="120" t="s">
        <v>766</v>
      </c>
      <c r="H71" s="120" t="s">
        <v>765</v>
      </c>
    </row>
    <row r="72" spans="1:8" ht="12.75" x14ac:dyDescent="0.2">
      <c r="A72" s="120" t="s">
        <v>767</v>
      </c>
      <c r="B72" s="120" t="s">
        <v>768</v>
      </c>
      <c r="C72" s="120" t="s">
        <v>769</v>
      </c>
      <c r="D72" s="120" t="s">
        <v>770</v>
      </c>
      <c r="E72" s="120" t="s">
        <v>771</v>
      </c>
      <c r="F72" s="120" t="s">
        <v>772</v>
      </c>
      <c r="G72" s="120" t="s">
        <v>773</v>
      </c>
      <c r="H72" s="120" t="s">
        <v>774</v>
      </c>
    </row>
    <row r="73" spans="1:8" ht="12.75" x14ac:dyDescent="0.2">
      <c r="A73" s="120" t="s">
        <v>767</v>
      </c>
      <c r="B73" s="120" t="s">
        <v>768</v>
      </c>
      <c r="C73" s="120" t="s">
        <v>769</v>
      </c>
      <c r="D73" s="120" t="s">
        <v>770</v>
      </c>
      <c r="E73" s="120" t="s">
        <v>771</v>
      </c>
      <c r="F73" s="120" t="s">
        <v>772</v>
      </c>
      <c r="G73" s="120" t="s">
        <v>775</v>
      </c>
      <c r="H73" s="120" t="s">
        <v>776</v>
      </c>
    </row>
    <row r="74" spans="1:8" ht="12.75" x14ac:dyDescent="0.2">
      <c r="A74" s="120" t="s">
        <v>767</v>
      </c>
      <c r="B74" s="120" t="s">
        <v>768</v>
      </c>
      <c r="C74" s="120" t="s">
        <v>769</v>
      </c>
      <c r="D74" s="120" t="s">
        <v>770</v>
      </c>
      <c r="E74" s="120" t="s">
        <v>771</v>
      </c>
      <c r="F74" s="120" t="s">
        <v>772</v>
      </c>
      <c r="G74" s="120" t="s">
        <v>777</v>
      </c>
      <c r="H74" s="120" t="s">
        <v>778</v>
      </c>
    </row>
    <row r="75" spans="1:8" ht="12.75" x14ac:dyDescent="0.2">
      <c r="A75" s="120" t="s">
        <v>767</v>
      </c>
      <c r="B75" s="120" t="s">
        <v>768</v>
      </c>
      <c r="C75" s="120" t="s">
        <v>769</v>
      </c>
      <c r="D75" s="120" t="s">
        <v>770</v>
      </c>
      <c r="E75" s="120" t="s">
        <v>779</v>
      </c>
      <c r="F75" s="120" t="s">
        <v>780</v>
      </c>
      <c r="G75" s="120" t="s">
        <v>781</v>
      </c>
      <c r="H75" s="120" t="s">
        <v>780</v>
      </c>
    </row>
    <row r="76" spans="1:8" ht="12.75" x14ac:dyDescent="0.2">
      <c r="A76" s="120" t="s">
        <v>767</v>
      </c>
      <c r="B76" s="120" t="s">
        <v>768</v>
      </c>
      <c r="C76" s="120" t="s">
        <v>769</v>
      </c>
      <c r="D76" s="120" t="s">
        <v>770</v>
      </c>
      <c r="E76" s="120" t="s">
        <v>782</v>
      </c>
      <c r="F76" s="120" t="s">
        <v>783</v>
      </c>
      <c r="G76" s="120" t="s">
        <v>784</v>
      </c>
      <c r="H76" s="120" t="s">
        <v>785</v>
      </c>
    </row>
    <row r="77" spans="1:8" ht="12.75" x14ac:dyDescent="0.2">
      <c r="A77" s="120" t="s">
        <v>767</v>
      </c>
      <c r="B77" s="120" t="s">
        <v>768</v>
      </c>
      <c r="C77" s="120" t="s">
        <v>769</v>
      </c>
      <c r="D77" s="120" t="s">
        <v>770</v>
      </c>
      <c r="E77" s="120" t="s">
        <v>782</v>
      </c>
      <c r="F77" s="120" t="s">
        <v>783</v>
      </c>
      <c r="G77" s="120" t="s">
        <v>786</v>
      </c>
      <c r="H77" s="120" t="s">
        <v>787</v>
      </c>
    </row>
    <row r="78" spans="1:8" ht="12.75" x14ac:dyDescent="0.2">
      <c r="A78" s="120" t="s">
        <v>767</v>
      </c>
      <c r="B78" s="120" t="s">
        <v>768</v>
      </c>
      <c r="C78" s="120" t="s">
        <v>769</v>
      </c>
      <c r="D78" s="120" t="s">
        <v>770</v>
      </c>
      <c r="E78" s="120" t="s">
        <v>782</v>
      </c>
      <c r="F78" s="120" t="s">
        <v>783</v>
      </c>
      <c r="G78" s="120" t="s">
        <v>788</v>
      </c>
      <c r="H78" s="120" t="s">
        <v>789</v>
      </c>
    </row>
    <row r="79" spans="1:8" ht="12.75" x14ac:dyDescent="0.2">
      <c r="A79" s="120" t="s">
        <v>767</v>
      </c>
      <c r="B79" s="120" t="s">
        <v>768</v>
      </c>
      <c r="C79" s="120" t="s">
        <v>769</v>
      </c>
      <c r="D79" s="120" t="s">
        <v>770</v>
      </c>
      <c r="E79" s="120" t="s">
        <v>790</v>
      </c>
      <c r="F79" s="120" t="s">
        <v>791</v>
      </c>
      <c r="G79" s="120" t="s">
        <v>792</v>
      </c>
      <c r="H79" s="120" t="s">
        <v>791</v>
      </c>
    </row>
    <row r="80" spans="1:8" ht="12.75" x14ac:dyDescent="0.2">
      <c r="A80" s="120" t="s">
        <v>767</v>
      </c>
      <c r="B80" s="120" t="s">
        <v>768</v>
      </c>
      <c r="C80" s="120" t="s">
        <v>769</v>
      </c>
      <c r="D80" s="120" t="s">
        <v>770</v>
      </c>
      <c r="E80" s="120" t="s">
        <v>793</v>
      </c>
      <c r="F80" s="120" t="s">
        <v>794</v>
      </c>
      <c r="G80" s="120" t="s">
        <v>795</v>
      </c>
      <c r="H80" s="120" t="s">
        <v>794</v>
      </c>
    </row>
    <row r="81" spans="1:8" ht="12.75" x14ac:dyDescent="0.2">
      <c r="A81" s="120" t="s">
        <v>767</v>
      </c>
      <c r="B81" s="120" t="s">
        <v>768</v>
      </c>
      <c r="C81" s="120" t="s">
        <v>769</v>
      </c>
      <c r="D81" s="120" t="s">
        <v>770</v>
      </c>
      <c r="E81" s="120" t="s">
        <v>796</v>
      </c>
      <c r="F81" s="120" t="s">
        <v>797</v>
      </c>
      <c r="G81" s="120" t="s">
        <v>798</v>
      </c>
      <c r="H81" s="120" t="s">
        <v>799</v>
      </c>
    </row>
    <row r="82" spans="1:8" ht="12.75" x14ac:dyDescent="0.2">
      <c r="A82" s="120" t="s">
        <v>767</v>
      </c>
      <c r="B82" s="120" t="s">
        <v>768</v>
      </c>
      <c r="C82" s="120" t="s">
        <v>769</v>
      </c>
      <c r="D82" s="120" t="s">
        <v>770</v>
      </c>
      <c r="E82" s="120" t="s">
        <v>796</v>
      </c>
      <c r="F82" s="120" t="s">
        <v>797</v>
      </c>
      <c r="G82" s="120" t="s">
        <v>800</v>
      </c>
      <c r="H82" s="120" t="s">
        <v>801</v>
      </c>
    </row>
    <row r="83" spans="1:8" ht="12.75" x14ac:dyDescent="0.2">
      <c r="A83" s="120" t="s">
        <v>767</v>
      </c>
      <c r="B83" s="120" t="s">
        <v>768</v>
      </c>
      <c r="C83" s="120" t="s">
        <v>769</v>
      </c>
      <c r="D83" s="120" t="s">
        <v>770</v>
      </c>
      <c r="E83" s="120" t="s">
        <v>802</v>
      </c>
      <c r="F83" s="120" t="s">
        <v>803</v>
      </c>
      <c r="G83" s="120" t="s">
        <v>804</v>
      </c>
      <c r="H83" s="120" t="s">
        <v>805</v>
      </c>
    </row>
    <row r="84" spans="1:8" ht="12.75" x14ac:dyDescent="0.2">
      <c r="A84" s="120" t="s">
        <v>767</v>
      </c>
      <c r="B84" s="120" t="s">
        <v>768</v>
      </c>
      <c r="C84" s="120" t="s">
        <v>769</v>
      </c>
      <c r="D84" s="120" t="s">
        <v>770</v>
      </c>
      <c r="E84" s="120" t="s">
        <v>802</v>
      </c>
      <c r="F84" s="120" t="s">
        <v>803</v>
      </c>
      <c r="G84" s="120" t="s">
        <v>806</v>
      </c>
      <c r="H84" s="120" t="s">
        <v>807</v>
      </c>
    </row>
    <row r="85" spans="1:8" ht="12.75" x14ac:dyDescent="0.2">
      <c r="A85" s="120" t="s">
        <v>767</v>
      </c>
      <c r="B85" s="120" t="s">
        <v>768</v>
      </c>
      <c r="C85" s="120" t="s">
        <v>769</v>
      </c>
      <c r="D85" s="120" t="s">
        <v>770</v>
      </c>
      <c r="E85" s="120" t="s">
        <v>802</v>
      </c>
      <c r="F85" s="120" t="s">
        <v>803</v>
      </c>
      <c r="G85" s="120" t="s">
        <v>808</v>
      </c>
      <c r="H85" s="120" t="s">
        <v>809</v>
      </c>
    </row>
    <row r="86" spans="1:8" ht="12.75" x14ac:dyDescent="0.2">
      <c r="A86" s="120" t="s">
        <v>767</v>
      </c>
      <c r="B86" s="120" t="s">
        <v>768</v>
      </c>
      <c r="C86" s="120" t="s">
        <v>769</v>
      </c>
      <c r="D86" s="120" t="s">
        <v>770</v>
      </c>
      <c r="E86" s="120" t="s">
        <v>802</v>
      </c>
      <c r="F86" s="120" t="s">
        <v>803</v>
      </c>
      <c r="G86" s="120" t="s">
        <v>810</v>
      </c>
      <c r="H86" s="120" t="s">
        <v>811</v>
      </c>
    </row>
    <row r="87" spans="1:8" ht="12.75" x14ac:dyDescent="0.2">
      <c r="A87" s="120" t="s">
        <v>767</v>
      </c>
      <c r="B87" s="120" t="s">
        <v>768</v>
      </c>
      <c r="C87" s="120" t="s">
        <v>769</v>
      </c>
      <c r="D87" s="120" t="s">
        <v>770</v>
      </c>
      <c r="E87" s="120" t="s">
        <v>812</v>
      </c>
      <c r="F87" s="120" t="s">
        <v>813</v>
      </c>
      <c r="G87" s="120" t="s">
        <v>814</v>
      </c>
      <c r="H87" s="120" t="s">
        <v>815</v>
      </c>
    </row>
    <row r="88" spans="1:8" ht="12.75" x14ac:dyDescent="0.2">
      <c r="A88" s="120" t="s">
        <v>767</v>
      </c>
      <c r="B88" s="120" t="s">
        <v>768</v>
      </c>
      <c r="C88" s="120" t="s">
        <v>769</v>
      </c>
      <c r="D88" s="120" t="s">
        <v>770</v>
      </c>
      <c r="E88" s="120" t="s">
        <v>812</v>
      </c>
      <c r="F88" s="120" t="s">
        <v>813</v>
      </c>
      <c r="G88" s="120" t="s">
        <v>816</v>
      </c>
      <c r="H88" s="120" t="s">
        <v>817</v>
      </c>
    </row>
    <row r="89" spans="1:8" ht="12.75" x14ac:dyDescent="0.2">
      <c r="A89" s="120" t="s">
        <v>767</v>
      </c>
      <c r="B89" s="120" t="s">
        <v>768</v>
      </c>
      <c r="C89" s="120" t="s">
        <v>769</v>
      </c>
      <c r="D89" s="120" t="s">
        <v>770</v>
      </c>
      <c r="E89" s="120" t="s">
        <v>818</v>
      </c>
      <c r="F89" s="120" t="s">
        <v>819</v>
      </c>
      <c r="G89" s="120" t="s">
        <v>820</v>
      </c>
      <c r="H89" s="120" t="s">
        <v>821</v>
      </c>
    </row>
    <row r="90" spans="1:8" ht="12.75" x14ac:dyDescent="0.2">
      <c r="A90" s="120" t="s">
        <v>767</v>
      </c>
      <c r="B90" s="120" t="s">
        <v>768</v>
      </c>
      <c r="C90" s="120" t="s">
        <v>769</v>
      </c>
      <c r="D90" s="120" t="s">
        <v>770</v>
      </c>
      <c r="E90" s="120" t="s">
        <v>818</v>
      </c>
      <c r="F90" s="120" t="s">
        <v>819</v>
      </c>
      <c r="G90" s="120" t="s">
        <v>822</v>
      </c>
      <c r="H90" s="120" t="s">
        <v>823</v>
      </c>
    </row>
    <row r="91" spans="1:8" ht="12.75" x14ac:dyDescent="0.2">
      <c r="A91" s="120" t="s">
        <v>767</v>
      </c>
      <c r="B91" s="120" t="s">
        <v>768</v>
      </c>
      <c r="C91" s="120" t="s">
        <v>769</v>
      </c>
      <c r="D91" s="120" t="s">
        <v>770</v>
      </c>
      <c r="E91" s="120" t="s">
        <v>818</v>
      </c>
      <c r="F91" s="120" t="s">
        <v>819</v>
      </c>
      <c r="G91" s="120" t="s">
        <v>824</v>
      </c>
      <c r="H91" s="120" t="s">
        <v>825</v>
      </c>
    </row>
    <row r="92" spans="1:8" ht="12.75" x14ac:dyDescent="0.2">
      <c r="A92" s="120" t="s">
        <v>767</v>
      </c>
      <c r="B92" s="120" t="s">
        <v>768</v>
      </c>
      <c r="C92" s="120" t="s">
        <v>826</v>
      </c>
      <c r="D92" s="120" t="s">
        <v>827</v>
      </c>
      <c r="E92" s="120" t="s">
        <v>828</v>
      </c>
      <c r="F92" s="120" t="s">
        <v>829</v>
      </c>
      <c r="G92" s="120" t="s">
        <v>830</v>
      </c>
      <c r="H92" s="120" t="s">
        <v>831</v>
      </c>
    </row>
    <row r="93" spans="1:8" ht="12.75" x14ac:dyDescent="0.2">
      <c r="A93" s="120" t="s">
        <v>767</v>
      </c>
      <c r="B93" s="120" t="s">
        <v>768</v>
      </c>
      <c r="C93" s="120" t="s">
        <v>826</v>
      </c>
      <c r="D93" s="120" t="s">
        <v>827</v>
      </c>
      <c r="E93" s="120" t="s">
        <v>828</v>
      </c>
      <c r="F93" s="120" t="s">
        <v>829</v>
      </c>
      <c r="G93" s="120" t="s">
        <v>832</v>
      </c>
      <c r="H93" s="120" t="s">
        <v>833</v>
      </c>
    </row>
    <row r="94" spans="1:8" ht="12.75" x14ac:dyDescent="0.2">
      <c r="A94" s="120" t="s">
        <v>767</v>
      </c>
      <c r="B94" s="120" t="s">
        <v>768</v>
      </c>
      <c r="C94" s="120" t="s">
        <v>826</v>
      </c>
      <c r="D94" s="120" t="s">
        <v>827</v>
      </c>
      <c r="E94" s="120" t="s">
        <v>828</v>
      </c>
      <c r="F94" s="120" t="s">
        <v>829</v>
      </c>
      <c r="G94" s="120" t="s">
        <v>834</v>
      </c>
      <c r="H94" s="120" t="s">
        <v>835</v>
      </c>
    </row>
    <row r="95" spans="1:8" ht="12.75" x14ac:dyDescent="0.2">
      <c r="A95" s="120" t="s">
        <v>767</v>
      </c>
      <c r="B95" s="120" t="s">
        <v>768</v>
      </c>
      <c r="C95" s="120" t="s">
        <v>826</v>
      </c>
      <c r="D95" s="120" t="s">
        <v>827</v>
      </c>
      <c r="E95" s="120" t="s">
        <v>828</v>
      </c>
      <c r="F95" s="120" t="s">
        <v>829</v>
      </c>
      <c r="G95" s="120" t="s">
        <v>836</v>
      </c>
      <c r="H95" s="120" t="s">
        <v>837</v>
      </c>
    </row>
    <row r="96" spans="1:8" ht="12.75" x14ac:dyDescent="0.2">
      <c r="A96" s="120" t="s">
        <v>767</v>
      </c>
      <c r="B96" s="120" t="s">
        <v>768</v>
      </c>
      <c r="C96" s="120" t="s">
        <v>826</v>
      </c>
      <c r="D96" s="120" t="s">
        <v>827</v>
      </c>
      <c r="E96" s="120" t="s">
        <v>838</v>
      </c>
      <c r="F96" s="120" t="s">
        <v>839</v>
      </c>
      <c r="G96" s="120" t="s">
        <v>840</v>
      </c>
      <c r="H96" s="120" t="s">
        <v>839</v>
      </c>
    </row>
    <row r="97" spans="1:8" ht="12.75" x14ac:dyDescent="0.2">
      <c r="A97" s="120" t="s">
        <v>767</v>
      </c>
      <c r="B97" s="120" t="s">
        <v>768</v>
      </c>
      <c r="C97" s="120" t="s">
        <v>841</v>
      </c>
      <c r="D97" s="120" t="s">
        <v>842</v>
      </c>
      <c r="E97" s="120" t="s">
        <v>843</v>
      </c>
      <c r="F97" s="120" t="s">
        <v>844</v>
      </c>
      <c r="G97" s="120" t="s">
        <v>845</v>
      </c>
      <c r="H97" s="120" t="s">
        <v>846</v>
      </c>
    </row>
    <row r="98" spans="1:8" ht="12.75" x14ac:dyDescent="0.2">
      <c r="A98" s="120" t="s">
        <v>767</v>
      </c>
      <c r="B98" s="120" t="s">
        <v>768</v>
      </c>
      <c r="C98" s="120" t="s">
        <v>841</v>
      </c>
      <c r="D98" s="120" t="s">
        <v>842</v>
      </c>
      <c r="E98" s="120" t="s">
        <v>843</v>
      </c>
      <c r="F98" s="120" t="s">
        <v>844</v>
      </c>
      <c r="G98" s="120" t="s">
        <v>847</v>
      </c>
      <c r="H98" s="120" t="s">
        <v>848</v>
      </c>
    </row>
    <row r="99" spans="1:8" ht="12.75" x14ac:dyDescent="0.2">
      <c r="A99" s="120" t="s">
        <v>767</v>
      </c>
      <c r="B99" s="120" t="s">
        <v>768</v>
      </c>
      <c r="C99" s="120" t="s">
        <v>841</v>
      </c>
      <c r="D99" s="120" t="s">
        <v>842</v>
      </c>
      <c r="E99" s="120" t="s">
        <v>843</v>
      </c>
      <c r="F99" s="120" t="s">
        <v>844</v>
      </c>
      <c r="G99" s="120" t="s">
        <v>849</v>
      </c>
      <c r="H99" s="120" t="s">
        <v>850</v>
      </c>
    </row>
    <row r="100" spans="1:8" ht="12.75" x14ac:dyDescent="0.2">
      <c r="A100" s="120" t="s">
        <v>767</v>
      </c>
      <c r="B100" s="120" t="s">
        <v>768</v>
      </c>
      <c r="C100" s="120" t="s">
        <v>841</v>
      </c>
      <c r="D100" s="120" t="s">
        <v>842</v>
      </c>
      <c r="E100" s="120" t="s">
        <v>851</v>
      </c>
      <c r="F100" s="120" t="s">
        <v>852</v>
      </c>
      <c r="G100" s="120" t="s">
        <v>853</v>
      </c>
      <c r="H100" s="120" t="s">
        <v>852</v>
      </c>
    </row>
    <row r="101" spans="1:8" ht="12.75" x14ac:dyDescent="0.2">
      <c r="A101" s="120" t="s">
        <v>767</v>
      </c>
      <c r="B101" s="120" t="s">
        <v>768</v>
      </c>
      <c r="C101" s="120" t="s">
        <v>841</v>
      </c>
      <c r="D101" s="120" t="s">
        <v>842</v>
      </c>
      <c r="E101" s="120" t="s">
        <v>854</v>
      </c>
      <c r="F101" s="120" t="s">
        <v>855</v>
      </c>
      <c r="G101" s="120" t="s">
        <v>856</v>
      </c>
      <c r="H101" s="120" t="s">
        <v>857</v>
      </c>
    </row>
    <row r="102" spans="1:8" ht="12.75" x14ac:dyDescent="0.2">
      <c r="A102" s="120" t="s">
        <v>767</v>
      </c>
      <c r="B102" s="120" t="s">
        <v>768</v>
      </c>
      <c r="C102" s="120" t="s">
        <v>841</v>
      </c>
      <c r="D102" s="120" t="s">
        <v>842</v>
      </c>
      <c r="E102" s="120" t="s">
        <v>854</v>
      </c>
      <c r="F102" s="120" t="s">
        <v>855</v>
      </c>
      <c r="G102" s="120" t="s">
        <v>858</v>
      </c>
      <c r="H102" s="120" t="s">
        <v>859</v>
      </c>
    </row>
    <row r="103" spans="1:8" ht="12.75" x14ac:dyDescent="0.2">
      <c r="A103" s="120" t="s">
        <v>767</v>
      </c>
      <c r="B103" s="120" t="s">
        <v>768</v>
      </c>
      <c r="C103" s="120" t="s">
        <v>841</v>
      </c>
      <c r="D103" s="120" t="s">
        <v>842</v>
      </c>
      <c r="E103" s="120" t="s">
        <v>854</v>
      </c>
      <c r="F103" s="120" t="s">
        <v>855</v>
      </c>
      <c r="G103" s="120" t="s">
        <v>860</v>
      </c>
      <c r="H103" s="120" t="s">
        <v>861</v>
      </c>
    </row>
    <row r="104" spans="1:8" ht="12.75" x14ac:dyDescent="0.2">
      <c r="A104" s="120" t="s">
        <v>767</v>
      </c>
      <c r="B104" s="120" t="s">
        <v>768</v>
      </c>
      <c r="C104" s="120" t="s">
        <v>841</v>
      </c>
      <c r="D104" s="120" t="s">
        <v>842</v>
      </c>
      <c r="E104" s="120" t="s">
        <v>854</v>
      </c>
      <c r="F104" s="120" t="s">
        <v>855</v>
      </c>
      <c r="G104" s="120" t="s">
        <v>862</v>
      </c>
      <c r="H104" s="120" t="s">
        <v>863</v>
      </c>
    </row>
    <row r="105" spans="1:8" ht="12.75" x14ac:dyDescent="0.2">
      <c r="A105" s="120" t="s">
        <v>767</v>
      </c>
      <c r="B105" s="120" t="s">
        <v>768</v>
      </c>
      <c r="C105" s="120" t="s">
        <v>841</v>
      </c>
      <c r="D105" s="120" t="s">
        <v>842</v>
      </c>
      <c r="E105" s="120" t="s">
        <v>864</v>
      </c>
      <c r="F105" s="120" t="s">
        <v>865</v>
      </c>
      <c r="G105" s="120" t="s">
        <v>866</v>
      </c>
      <c r="H105" s="120" t="s">
        <v>865</v>
      </c>
    </row>
    <row r="106" spans="1:8" ht="12.75" x14ac:dyDescent="0.2">
      <c r="A106" s="120" t="s">
        <v>767</v>
      </c>
      <c r="B106" s="120" t="s">
        <v>768</v>
      </c>
      <c r="C106" s="120" t="s">
        <v>841</v>
      </c>
      <c r="D106" s="120" t="s">
        <v>842</v>
      </c>
      <c r="E106" s="120" t="s">
        <v>867</v>
      </c>
      <c r="F106" s="120" t="s">
        <v>868</v>
      </c>
      <c r="G106" s="120" t="s">
        <v>869</v>
      </c>
      <c r="H106" s="120" t="s">
        <v>870</v>
      </c>
    </row>
    <row r="107" spans="1:8" ht="12.75" x14ac:dyDescent="0.2">
      <c r="A107" s="120" t="s">
        <v>767</v>
      </c>
      <c r="B107" s="120" t="s">
        <v>768</v>
      </c>
      <c r="C107" s="120" t="s">
        <v>841</v>
      </c>
      <c r="D107" s="120" t="s">
        <v>842</v>
      </c>
      <c r="E107" s="120" t="s">
        <v>867</v>
      </c>
      <c r="F107" s="120" t="s">
        <v>868</v>
      </c>
      <c r="G107" s="120" t="s">
        <v>871</v>
      </c>
      <c r="H107" s="120" t="s">
        <v>872</v>
      </c>
    </row>
    <row r="108" spans="1:8" ht="12.75" x14ac:dyDescent="0.2">
      <c r="A108" s="120" t="s">
        <v>767</v>
      </c>
      <c r="B108" s="120" t="s">
        <v>768</v>
      </c>
      <c r="C108" s="120" t="s">
        <v>873</v>
      </c>
      <c r="D108" s="120" t="s">
        <v>874</v>
      </c>
      <c r="E108" s="120" t="s">
        <v>875</v>
      </c>
      <c r="F108" s="120" t="s">
        <v>876</v>
      </c>
      <c r="G108" s="120" t="s">
        <v>877</v>
      </c>
      <c r="H108" s="120" t="s">
        <v>878</v>
      </c>
    </row>
    <row r="109" spans="1:8" ht="12.75" x14ac:dyDescent="0.2">
      <c r="A109" s="120" t="s">
        <v>767</v>
      </c>
      <c r="B109" s="120" t="s">
        <v>768</v>
      </c>
      <c r="C109" s="120" t="s">
        <v>873</v>
      </c>
      <c r="D109" s="120" t="s">
        <v>874</v>
      </c>
      <c r="E109" s="120" t="s">
        <v>875</v>
      </c>
      <c r="F109" s="120" t="s">
        <v>876</v>
      </c>
      <c r="G109" s="120" t="s">
        <v>879</v>
      </c>
      <c r="H109" s="120" t="s">
        <v>880</v>
      </c>
    </row>
    <row r="110" spans="1:8" ht="12.75" x14ac:dyDescent="0.2">
      <c r="A110" s="120" t="s">
        <v>767</v>
      </c>
      <c r="B110" s="120" t="s">
        <v>768</v>
      </c>
      <c r="C110" s="120" t="s">
        <v>873</v>
      </c>
      <c r="D110" s="120" t="s">
        <v>874</v>
      </c>
      <c r="E110" s="120" t="s">
        <v>875</v>
      </c>
      <c r="F110" s="120" t="s">
        <v>876</v>
      </c>
      <c r="G110" s="120" t="s">
        <v>881</v>
      </c>
      <c r="H110" s="120" t="s">
        <v>882</v>
      </c>
    </row>
    <row r="111" spans="1:8" ht="12.75" x14ac:dyDescent="0.2">
      <c r="A111" s="120" t="s">
        <v>767</v>
      </c>
      <c r="B111" s="120" t="s">
        <v>768</v>
      </c>
      <c r="C111" s="120" t="s">
        <v>873</v>
      </c>
      <c r="D111" s="120" t="s">
        <v>874</v>
      </c>
      <c r="E111" s="120" t="s">
        <v>883</v>
      </c>
      <c r="F111" s="120" t="s">
        <v>884</v>
      </c>
      <c r="G111" s="120" t="s">
        <v>885</v>
      </c>
      <c r="H111" s="120" t="s">
        <v>886</v>
      </c>
    </row>
    <row r="112" spans="1:8" ht="12.75" x14ac:dyDescent="0.2">
      <c r="A112" s="120" t="s">
        <v>767</v>
      </c>
      <c r="B112" s="120" t="s">
        <v>768</v>
      </c>
      <c r="C112" s="120" t="s">
        <v>873</v>
      </c>
      <c r="D112" s="120" t="s">
        <v>874</v>
      </c>
      <c r="E112" s="120" t="s">
        <v>883</v>
      </c>
      <c r="F112" s="120" t="s">
        <v>884</v>
      </c>
      <c r="G112" s="120" t="s">
        <v>887</v>
      </c>
      <c r="H112" s="120" t="s">
        <v>888</v>
      </c>
    </row>
    <row r="113" spans="1:8" ht="12.75" x14ac:dyDescent="0.2">
      <c r="A113" s="120" t="s">
        <v>767</v>
      </c>
      <c r="B113" s="120" t="s">
        <v>768</v>
      </c>
      <c r="C113" s="120" t="s">
        <v>873</v>
      </c>
      <c r="D113" s="120" t="s">
        <v>874</v>
      </c>
      <c r="E113" s="120" t="s">
        <v>883</v>
      </c>
      <c r="F113" s="120" t="s">
        <v>884</v>
      </c>
      <c r="G113" s="120" t="s">
        <v>889</v>
      </c>
      <c r="H113" s="120" t="s">
        <v>890</v>
      </c>
    </row>
    <row r="114" spans="1:8" ht="12.75" x14ac:dyDescent="0.2">
      <c r="A114" s="120" t="s">
        <v>767</v>
      </c>
      <c r="B114" s="120" t="s">
        <v>768</v>
      </c>
      <c r="C114" s="120" t="s">
        <v>873</v>
      </c>
      <c r="D114" s="120" t="s">
        <v>874</v>
      </c>
      <c r="E114" s="120" t="s">
        <v>883</v>
      </c>
      <c r="F114" s="120" t="s">
        <v>884</v>
      </c>
      <c r="G114" s="120" t="s">
        <v>891</v>
      </c>
      <c r="H114" s="120" t="s">
        <v>892</v>
      </c>
    </row>
    <row r="115" spans="1:8" ht="12.75" x14ac:dyDescent="0.2">
      <c r="A115" s="120" t="s">
        <v>767</v>
      </c>
      <c r="B115" s="120" t="s">
        <v>768</v>
      </c>
      <c r="C115" s="120" t="s">
        <v>873</v>
      </c>
      <c r="D115" s="120" t="s">
        <v>874</v>
      </c>
      <c r="E115" s="120" t="s">
        <v>883</v>
      </c>
      <c r="F115" s="120" t="s">
        <v>884</v>
      </c>
      <c r="G115" s="120" t="s">
        <v>893</v>
      </c>
      <c r="H115" s="120" t="s">
        <v>894</v>
      </c>
    </row>
    <row r="116" spans="1:8" ht="12.75" x14ac:dyDescent="0.2">
      <c r="A116" s="120" t="s">
        <v>767</v>
      </c>
      <c r="B116" s="120" t="s">
        <v>768</v>
      </c>
      <c r="C116" s="120" t="s">
        <v>895</v>
      </c>
      <c r="D116" s="120" t="s">
        <v>896</v>
      </c>
      <c r="E116" s="120" t="s">
        <v>897</v>
      </c>
      <c r="F116" s="120" t="s">
        <v>898</v>
      </c>
      <c r="G116" s="120" t="s">
        <v>899</v>
      </c>
      <c r="H116" s="120" t="s">
        <v>898</v>
      </c>
    </row>
    <row r="117" spans="1:8" ht="12.75" x14ac:dyDescent="0.2">
      <c r="A117" s="120" t="s">
        <v>767</v>
      </c>
      <c r="B117" s="120" t="s">
        <v>768</v>
      </c>
      <c r="C117" s="120" t="s">
        <v>895</v>
      </c>
      <c r="D117" s="120" t="s">
        <v>896</v>
      </c>
      <c r="E117" s="120" t="s">
        <v>900</v>
      </c>
      <c r="F117" s="120" t="s">
        <v>901</v>
      </c>
      <c r="G117" s="120" t="s">
        <v>902</v>
      </c>
      <c r="H117" s="120" t="s">
        <v>903</v>
      </c>
    </row>
    <row r="118" spans="1:8" ht="12.75" x14ac:dyDescent="0.2">
      <c r="A118" s="120" t="s">
        <v>767</v>
      </c>
      <c r="B118" s="120" t="s">
        <v>768</v>
      </c>
      <c r="C118" s="120" t="s">
        <v>895</v>
      </c>
      <c r="D118" s="120" t="s">
        <v>896</v>
      </c>
      <c r="E118" s="120" t="s">
        <v>900</v>
      </c>
      <c r="F118" s="120" t="s">
        <v>901</v>
      </c>
      <c r="G118" s="120" t="s">
        <v>904</v>
      </c>
      <c r="H118" s="120" t="s">
        <v>905</v>
      </c>
    </row>
    <row r="119" spans="1:8" ht="12.75" x14ac:dyDescent="0.2">
      <c r="A119" s="120" t="s">
        <v>767</v>
      </c>
      <c r="B119" s="120" t="s">
        <v>768</v>
      </c>
      <c r="C119" s="120" t="s">
        <v>895</v>
      </c>
      <c r="D119" s="120" t="s">
        <v>896</v>
      </c>
      <c r="E119" s="120" t="s">
        <v>900</v>
      </c>
      <c r="F119" s="120" t="s">
        <v>901</v>
      </c>
      <c r="G119" s="120" t="s">
        <v>906</v>
      </c>
      <c r="H119" s="120" t="s">
        <v>907</v>
      </c>
    </row>
    <row r="120" spans="1:8" ht="12.75" x14ac:dyDescent="0.2">
      <c r="A120" s="120" t="s">
        <v>767</v>
      </c>
      <c r="B120" s="120" t="s">
        <v>768</v>
      </c>
      <c r="C120" s="120" t="s">
        <v>895</v>
      </c>
      <c r="D120" s="120" t="s">
        <v>896</v>
      </c>
      <c r="E120" s="120" t="s">
        <v>900</v>
      </c>
      <c r="F120" s="120" t="s">
        <v>901</v>
      </c>
      <c r="G120" s="120" t="s">
        <v>908</v>
      </c>
      <c r="H120" s="120" t="s">
        <v>909</v>
      </c>
    </row>
    <row r="121" spans="1:8" ht="12.75" x14ac:dyDescent="0.2">
      <c r="A121" s="120" t="s">
        <v>767</v>
      </c>
      <c r="B121" s="120" t="s">
        <v>768</v>
      </c>
      <c r="C121" s="120" t="s">
        <v>895</v>
      </c>
      <c r="D121" s="120" t="s">
        <v>896</v>
      </c>
      <c r="E121" s="120" t="s">
        <v>900</v>
      </c>
      <c r="F121" s="120" t="s">
        <v>901</v>
      </c>
      <c r="G121" s="120" t="s">
        <v>910</v>
      </c>
      <c r="H121" s="120" t="s">
        <v>911</v>
      </c>
    </row>
    <row r="122" spans="1:8" ht="12.75" x14ac:dyDescent="0.2">
      <c r="A122" s="120" t="s">
        <v>767</v>
      </c>
      <c r="B122" s="120" t="s">
        <v>768</v>
      </c>
      <c r="C122" s="120" t="s">
        <v>912</v>
      </c>
      <c r="D122" s="120" t="s">
        <v>913</v>
      </c>
      <c r="E122" s="120" t="s">
        <v>914</v>
      </c>
      <c r="F122" s="120" t="s">
        <v>915</v>
      </c>
      <c r="G122" s="120" t="s">
        <v>916</v>
      </c>
      <c r="H122" s="120" t="s">
        <v>917</v>
      </c>
    </row>
    <row r="123" spans="1:8" ht="12.75" x14ac:dyDescent="0.2">
      <c r="A123" s="120" t="s">
        <v>767</v>
      </c>
      <c r="B123" s="120" t="s">
        <v>768</v>
      </c>
      <c r="C123" s="120" t="s">
        <v>912</v>
      </c>
      <c r="D123" s="120" t="s">
        <v>913</v>
      </c>
      <c r="E123" s="120" t="s">
        <v>914</v>
      </c>
      <c r="F123" s="120" t="s">
        <v>915</v>
      </c>
      <c r="G123" s="120" t="s">
        <v>918</v>
      </c>
      <c r="H123" s="120" t="s">
        <v>919</v>
      </c>
    </row>
    <row r="124" spans="1:8" ht="12.75" x14ac:dyDescent="0.2">
      <c r="A124" s="120" t="s">
        <v>767</v>
      </c>
      <c r="B124" s="120" t="s">
        <v>768</v>
      </c>
      <c r="C124" s="120" t="s">
        <v>912</v>
      </c>
      <c r="D124" s="120" t="s">
        <v>913</v>
      </c>
      <c r="E124" s="120" t="s">
        <v>920</v>
      </c>
      <c r="F124" s="120" t="s">
        <v>921</v>
      </c>
      <c r="G124" s="120" t="s">
        <v>922</v>
      </c>
      <c r="H124" s="120" t="s">
        <v>921</v>
      </c>
    </row>
    <row r="125" spans="1:8" ht="12.75" x14ac:dyDescent="0.2">
      <c r="A125" s="120" t="s">
        <v>767</v>
      </c>
      <c r="B125" s="120" t="s">
        <v>768</v>
      </c>
      <c r="C125" s="120" t="s">
        <v>923</v>
      </c>
      <c r="D125" s="120" t="s">
        <v>924</v>
      </c>
      <c r="E125" s="120" t="s">
        <v>925</v>
      </c>
      <c r="F125" s="120" t="s">
        <v>924</v>
      </c>
      <c r="G125" s="120" t="s">
        <v>926</v>
      </c>
      <c r="H125" s="120" t="s">
        <v>927</v>
      </c>
    </row>
    <row r="126" spans="1:8" ht="12.75" x14ac:dyDescent="0.2">
      <c r="A126" s="120" t="s">
        <v>767</v>
      </c>
      <c r="B126" s="120" t="s">
        <v>768</v>
      </c>
      <c r="C126" s="120" t="s">
        <v>923</v>
      </c>
      <c r="D126" s="120" t="s">
        <v>924</v>
      </c>
      <c r="E126" s="120" t="s">
        <v>925</v>
      </c>
      <c r="F126" s="120" t="s">
        <v>924</v>
      </c>
      <c r="G126" s="120" t="s">
        <v>928</v>
      </c>
      <c r="H126" s="120" t="s">
        <v>929</v>
      </c>
    </row>
    <row r="127" spans="1:8" ht="12.75" x14ac:dyDescent="0.2">
      <c r="A127" s="120" t="s">
        <v>767</v>
      </c>
      <c r="B127" s="120" t="s">
        <v>768</v>
      </c>
      <c r="C127" s="120" t="s">
        <v>930</v>
      </c>
      <c r="D127" s="120" t="s">
        <v>931</v>
      </c>
      <c r="E127" s="120" t="s">
        <v>932</v>
      </c>
      <c r="F127" s="120" t="s">
        <v>933</v>
      </c>
      <c r="G127" s="120" t="s">
        <v>934</v>
      </c>
      <c r="H127" s="120" t="s">
        <v>935</v>
      </c>
    </row>
    <row r="128" spans="1:8" ht="12.75" x14ac:dyDescent="0.2">
      <c r="A128" s="120" t="s">
        <v>767</v>
      </c>
      <c r="B128" s="120" t="s">
        <v>768</v>
      </c>
      <c r="C128" s="120" t="s">
        <v>930</v>
      </c>
      <c r="D128" s="120" t="s">
        <v>931</v>
      </c>
      <c r="E128" s="120" t="s">
        <v>932</v>
      </c>
      <c r="F128" s="120" t="s">
        <v>933</v>
      </c>
      <c r="G128" s="120" t="s">
        <v>936</v>
      </c>
      <c r="H128" s="120" t="s">
        <v>937</v>
      </c>
    </row>
    <row r="129" spans="1:8" ht="12.75" x14ac:dyDescent="0.2">
      <c r="A129" s="120" t="s">
        <v>767</v>
      </c>
      <c r="B129" s="120" t="s">
        <v>768</v>
      </c>
      <c r="C129" s="120" t="s">
        <v>930</v>
      </c>
      <c r="D129" s="120" t="s">
        <v>931</v>
      </c>
      <c r="E129" s="120" t="s">
        <v>932</v>
      </c>
      <c r="F129" s="120" t="s">
        <v>933</v>
      </c>
      <c r="G129" s="120" t="s">
        <v>938</v>
      </c>
      <c r="H129" s="120" t="s">
        <v>939</v>
      </c>
    </row>
    <row r="130" spans="1:8" ht="12.75" x14ac:dyDescent="0.2">
      <c r="A130" s="120" t="s">
        <v>767</v>
      </c>
      <c r="B130" s="120" t="s">
        <v>768</v>
      </c>
      <c r="C130" s="120" t="s">
        <v>930</v>
      </c>
      <c r="D130" s="120" t="s">
        <v>931</v>
      </c>
      <c r="E130" s="120" t="s">
        <v>940</v>
      </c>
      <c r="F130" s="120" t="s">
        <v>941</v>
      </c>
      <c r="G130" s="120" t="s">
        <v>942</v>
      </c>
      <c r="H130" s="120" t="s">
        <v>943</v>
      </c>
    </row>
    <row r="131" spans="1:8" ht="12.75" x14ac:dyDescent="0.2">
      <c r="A131" s="120" t="s">
        <v>767</v>
      </c>
      <c r="B131" s="120" t="s">
        <v>768</v>
      </c>
      <c r="C131" s="120" t="s">
        <v>930</v>
      </c>
      <c r="D131" s="120" t="s">
        <v>931</v>
      </c>
      <c r="E131" s="120" t="s">
        <v>940</v>
      </c>
      <c r="F131" s="120" t="s">
        <v>941</v>
      </c>
      <c r="G131" s="120" t="s">
        <v>944</v>
      </c>
      <c r="H131" s="120" t="s">
        <v>945</v>
      </c>
    </row>
    <row r="132" spans="1:8" ht="12.75" x14ac:dyDescent="0.2">
      <c r="A132" s="120" t="s">
        <v>767</v>
      </c>
      <c r="B132" s="120" t="s">
        <v>768</v>
      </c>
      <c r="C132" s="120" t="s">
        <v>930</v>
      </c>
      <c r="D132" s="120" t="s">
        <v>931</v>
      </c>
      <c r="E132" s="120" t="s">
        <v>946</v>
      </c>
      <c r="F132" s="120" t="s">
        <v>947</v>
      </c>
      <c r="G132" s="120" t="s">
        <v>948</v>
      </c>
      <c r="H132" s="120" t="s">
        <v>949</v>
      </c>
    </row>
    <row r="133" spans="1:8" ht="12.75" x14ac:dyDescent="0.2">
      <c r="A133" s="120" t="s">
        <v>767</v>
      </c>
      <c r="B133" s="120" t="s">
        <v>768</v>
      </c>
      <c r="C133" s="120" t="s">
        <v>930</v>
      </c>
      <c r="D133" s="120" t="s">
        <v>931</v>
      </c>
      <c r="E133" s="120" t="s">
        <v>946</v>
      </c>
      <c r="F133" s="120" t="s">
        <v>947</v>
      </c>
      <c r="G133" s="120" t="s">
        <v>950</v>
      </c>
      <c r="H133" s="120" t="s">
        <v>951</v>
      </c>
    </row>
    <row r="134" spans="1:8" ht="12.75" x14ac:dyDescent="0.2">
      <c r="A134" s="120" t="s">
        <v>767</v>
      </c>
      <c r="B134" s="120" t="s">
        <v>768</v>
      </c>
      <c r="C134" s="120" t="s">
        <v>930</v>
      </c>
      <c r="D134" s="120" t="s">
        <v>931</v>
      </c>
      <c r="E134" s="120" t="s">
        <v>952</v>
      </c>
      <c r="F134" s="120" t="s">
        <v>953</v>
      </c>
      <c r="G134" s="120" t="s">
        <v>954</v>
      </c>
      <c r="H134" s="120" t="s">
        <v>955</v>
      </c>
    </row>
    <row r="135" spans="1:8" ht="12.75" x14ac:dyDescent="0.2">
      <c r="A135" s="120" t="s">
        <v>767</v>
      </c>
      <c r="B135" s="120" t="s">
        <v>768</v>
      </c>
      <c r="C135" s="120" t="s">
        <v>930</v>
      </c>
      <c r="D135" s="120" t="s">
        <v>931</v>
      </c>
      <c r="E135" s="120" t="s">
        <v>952</v>
      </c>
      <c r="F135" s="120" t="s">
        <v>953</v>
      </c>
      <c r="G135" s="120" t="s">
        <v>956</v>
      </c>
      <c r="H135" s="120" t="s">
        <v>957</v>
      </c>
    </row>
    <row r="136" spans="1:8" ht="12.75" x14ac:dyDescent="0.2">
      <c r="A136" s="120" t="s">
        <v>767</v>
      </c>
      <c r="B136" s="120" t="s">
        <v>768</v>
      </c>
      <c r="C136" s="120" t="s">
        <v>930</v>
      </c>
      <c r="D136" s="120" t="s">
        <v>931</v>
      </c>
      <c r="E136" s="120" t="s">
        <v>958</v>
      </c>
      <c r="F136" s="120" t="s">
        <v>959</v>
      </c>
      <c r="G136" s="120" t="s">
        <v>960</v>
      </c>
      <c r="H136" s="120" t="s">
        <v>961</v>
      </c>
    </row>
    <row r="137" spans="1:8" ht="12.75" x14ac:dyDescent="0.2">
      <c r="A137" s="120" t="s">
        <v>767</v>
      </c>
      <c r="B137" s="120" t="s">
        <v>768</v>
      </c>
      <c r="C137" s="120" t="s">
        <v>930</v>
      </c>
      <c r="D137" s="120" t="s">
        <v>931</v>
      </c>
      <c r="E137" s="120" t="s">
        <v>958</v>
      </c>
      <c r="F137" s="120" t="s">
        <v>959</v>
      </c>
      <c r="G137" s="120" t="s">
        <v>962</v>
      </c>
      <c r="H137" s="120" t="s">
        <v>963</v>
      </c>
    </row>
    <row r="138" spans="1:8" ht="12.75" x14ac:dyDescent="0.2">
      <c r="A138" s="120" t="s">
        <v>767</v>
      </c>
      <c r="B138" s="120" t="s">
        <v>768</v>
      </c>
      <c r="C138" s="120" t="s">
        <v>930</v>
      </c>
      <c r="D138" s="120" t="s">
        <v>931</v>
      </c>
      <c r="E138" s="120" t="s">
        <v>964</v>
      </c>
      <c r="F138" s="120" t="s">
        <v>965</v>
      </c>
      <c r="G138" s="120" t="s">
        <v>966</v>
      </c>
      <c r="H138" s="120" t="s">
        <v>967</v>
      </c>
    </row>
    <row r="139" spans="1:8" ht="12.75" x14ac:dyDescent="0.2">
      <c r="A139" s="120" t="s">
        <v>767</v>
      </c>
      <c r="B139" s="120" t="s">
        <v>768</v>
      </c>
      <c r="C139" s="120" t="s">
        <v>930</v>
      </c>
      <c r="D139" s="120" t="s">
        <v>931</v>
      </c>
      <c r="E139" s="120" t="s">
        <v>964</v>
      </c>
      <c r="F139" s="120" t="s">
        <v>965</v>
      </c>
      <c r="G139" s="120" t="s">
        <v>968</v>
      </c>
      <c r="H139" s="120" t="s">
        <v>969</v>
      </c>
    </row>
    <row r="140" spans="1:8" ht="12.75" x14ac:dyDescent="0.2">
      <c r="A140" s="120" t="s">
        <v>767</v>
      </c>
      <c r="B140" s="120" t="s">
        <v>768</v>
      </c>
      <c r="C140" s="120" t="s">
        <v>930</v>
      </c>
      <c r="D140" s="120" t="s">
        <v>931</v>
      </c>
      <c r="E140" s="120" t="s">
        <v>964</v>
      </c>
      <c r="F140" s="120" t="s">
        <v>965</v>
      </c>
      <c r="G140" s="120" t="s">
        <v>970</v>
      </c>
      <c r="H140" s="120" t="s">
        <v>971</v>
      </c>
    </row>
    <row r="141" spans="1:8" ht="12.75" x14ac:dyDescent="0.2">
      <c r="A141" s="120" t="s">
        <v>767</v>
      </c>
      <c r="B141" s="120" t="s">
        <v>768</v>
      </c>
      <c r="C141" s="120" t="s">
        <v>972</v>
      </c>
      <c r="D141" s="120" t="s">
        <v>973</v>
      </c>
      <c r="E141" s="120" t="s">
        <v>974</v>
      </c>
      <c r="F141" s="120" t="s">
        <v>975</v>
      </c>
      <c r="G141" s="120" t="s">
        <v>976</v>
      </c>
      <c r="H141" s="120" t="s">
        <v>977</v>
      </c>
    </row>
    <row r="142" spans="1:8" ht="12.75" x14ac:dyDescent="0.2">
      <c r="A142" s="120" t="s">
        <v>767</v>
      </c>
      <c r="B142" s="120" t="s">
        <v>768</v>
      </c>
      <c r="C142" s="120" t="s">
        <v>972</v>
      </c>
      <c r="D142" s="120" t="s">
        <v>973</v>
      </c>
      <c r="E142" s="120" t="s">
        <v>974</v>
      </c>
      <c r="F142" s="120" t="s">
        <v>975</v>
      </c>
      <c r="G142" s="120" t="s">
        <v>978</v>
      </c>
      <c r="H142" s="120" t="s">
        <v>979</v>
      </c>
    </row>
    <row r="143" spans="1:8" ht="12.75" x14ac:dyDescent="0.2">
      <c r="A143" s="120" t="s">
        <v>767</v>
      </c>
      <c r="B143" s="120" t="s">
        <v>768</v>
      </c>
      <c r="C143" s="120" t="s">
        <v>972</v>
      </c>
      <c r="D143" s="120" t="s">
        <v>973</v>
      </c>
      <c r="E143" s="120" t="s">
        <v>974</v>
      </c>
      <c r="F143" s="120" t="s">
        <v>975</v>
      </c>
      <c r="G143" s="120" t="s">
        <v>980</v>
      </c>
      <c r="H143" s="120" t="s">
        <v>981</v>
      </c>
    </row>
    <row r="144" spans="1:8" ht="12.75" x14ac:dyDescent="0.2">
      <c r="A144" s="120" t="s">
        <v>767</v>
      </c>
      <c r="B144" s="120" t="s">
        <v>768</v>
      </c>
      <c r="C144" s="120" t="s">
        <v>972</v>
      </c>
      <c r="D144" s="120" t="s">
        <v>973</v>
      </c>
      <c r="E144" s="120" t="s">
        <v>974</v>
      </c>
      <c r="F144" s="120" t="s">
        <v>975</v>
      </c>
      <c r="G144" s="120" t="s">
        <v>982</v>
      </c>
      <c r="H144" s="120" t="s">
        <v>983</v>
      </c>
    </row>
    <row r="145" spans="1:8" ht="12.75" x14ac:dyDescent="0.2">
      <c r="A145" s="120" t="s">
        <v>767</v>
      </c>
      <c r="B145" s="120" t="s">
        <v>768</v>
      </c>
      <c r="C145" s="120" t="s">
        <v>972</v>
      </c>
      <c r="D145" s="120" t="s">
        <v>973</v>
      </c>
      <c r="E145" s="120" t="s">
        <v>974</v>
      </c>
      <c r="F145" s="120" t="s">
        <v>975</v>
      </c>
      <c r="G145" s="120" t="s">
        <v>984</v>
      </c>
      <c r="H145" s="120" t="s">
        <v>985</v>
      </c>
    </row>
    <row r="146" spans="1:8" ht="12.75" x14ac:dyDescent="0.2">
      <c r="A146" s="120" t="s">
        <v>767</v>
      </c>
      <c r="B146" s="120" t="s">
        <v>768</v>
      </c>
      <c r="C146" s="120" t="s">
        <v>972</v>
      </c>
      <c r="D146" s="120" t="s">
        <v>973</v>
      </c>
      <c r="E146" s="120" t="s">
        <v>974</v>
      </c>
      <c r="F146" s="120" t="s">
        <v>975</v>
      </c>
      <c r="G146" s="120" t="s">
        <v>986</v>
      </c>
      <c r="H146" s="120" t="s">
        <v>987</v>
      </c>
    </row>
    <row r="147" spans="1:8" ht="12.75" x14ac:dyDescent="0.2">
      <c r="A147" s="120" t="s">
        <v>767</v>
      </c>
      <c r="B147" s="120" t="s">
        <v>768</v>
      </c>
      <c r="C147" s="120" t="s">
        <v>972</v>
      </c>
      <c r="D147" s="120" t="s">
        <v>973</v>
      </c>
      <c r="E147" s="120" t="s">
        <v>974</v>
      </c>
      <c r="F147" s="120" t="s">
        <v>975</v>
      </c>
      <c r="G147" s="120" t="s">
        <v>988</v>
      </c>
      <c r="H147" s="120" t="s">
        <v>989</v>
      </c>
    </row>
    <row r="148" spans="1:8" ht="12.75" x14ac:dyDescent="0.2">
      <c r="A148" s="120" t="s">
        <v>767</v>
      </c>
      <c r="B148" s="120" t="s">
        <v>768</v>
      </c>
      <c r="C148" s="120" t="s">
        <v>972</v>
      </c>
      <c r="D148" s="120" t="s">
        <v>973</v>
      </c>
      <c r="E148" s="120" t="s">
        <v>990</v>
      </c>
      <c r="F148" s="120" t="s">
        <v>991</v>
      </c>
      <c r="G148" s="120" t="s">
        <v>992</v>
      </c>
      <c r="H148" s="120" t="s">
        <v>991</v>
      </c>
    </row>
    <row r="149" spans="1:8" ht="12.75" x14ac:dyDescent="0.2">
      <c r="A149" s="120" t="s">
        <v>767</v>
      </c>
      <c r="B149" s="120" t="s">
        <v>768</v>
      </c>
      <c r="C149" s="120" t="s">
        <v>993</v>
      </c>
      <c r="D149" s="120" t="s">
        <v>994</v>
      </c>
      <c r="E149" s="120" t="s">
        <v>995</v>
      </c>
      <c r="F149" s="120" t="s">
        <v>996</v>
      </c>
      <c r="G149" s="120" t="s">
        <v>997</v>
      </c>
      <c r="H149" s="120" t="s">
        <v>996</v>
      </c>
    </row>
    <row r="150" spans="1:8" ht="12.75" x14ac:dyDescent="0.2">
      <c r="A150" s="120" t="s">
        <v>767</v>
      </c>
      <c r="B150" s="120" t="s">
        <v>768</v>
      </c>
      <c r="C150" s="120" t="s">
        <v>993</v>
      </c>
      <c r="D150" s="120" t="s">
        <v>994</v>
      </c>
      <c r="E150" s="120" t="s">
        <v>998</v>
      </c>
      <c r="F150" s="120" t="s">
        <v>999</v>
      </c>
      <c r="G150" s="120" t="s">
        <v>1000</v>
      </c>
      <c r="H150" s="120" t="s">
        <v>1001</v>
      </c>
    </row>
    <row r="151" spans="1:8" ht="12.75" x14ac:dyDescent="0.2">
      <c r="A151" s="120" t="s">
        <v>767</v>
      </c>
      <c r="B151" s="120" t="s">
        <v>768</v>
      </c>
      <c r="C151" s="120" t="s">
        <v>993</v>
      </c>
      <c r="D151" s="120" t="s">
        <v>994</v>
      </c>
      <c r="E151" s="120" t="s">
        <v>998</v>
      </c>
      <c r="F151" s="120" t="s">
        <v>999</v>
      </c>
      <c r="G151" s="120" t="s">
        <v>1002</v>
      </c>
      <c r="H151" s="120" t="s">
        <v>1003</v>
      </c>
    </row>
    <row r="152" spans="1:8" ht="12.75" x14ac:dyDescent="0.2">
      <c r="A152" s="120" t="s">
        <v>767</v>
      </c>
      <c r="B152" s="120" t="s">
        <v>768</v>
      </c>
      <c r="C152" s="120" t="s">
        <v>993</v>
      </c>
      <c r="D152" s="120" t="s">
        <v>994</v>
      </c>
      <c r="E152" s="120" t="s">
        <v>1004</v>
      </c>
      <c r="F152" s="120" t="s">
        <v>1005</v>
      </c>
      <c r="G152" s="120" t="s">
        <v>1006</v>
      </c>
      <c r="H152" s="120" t="s">
        <v>1007</v>
      </c>
    </row>
    <row r="153" spans="1:8" ht="12.75" x14ac:dyDescent="0.2">
      <c r="A153" s="120" t="s">
        <v>767</v>
      </c>
      <c r="B153" s="120" t="s">
        <v>768</v>
      </c>
      <c r="C153" s="120" t="s">
        <v>993</v>
      </c>
      <c r="D153" s="120" t="s">
        <v>994</v>
      </c>
      <c r="E153" s="120" t="s">
        <v>1004</v>
      </c>
      <c r="F153" s="120" t="s">
        <v>1005</v>
      </c>
      <c r="G153" s="120" t="s">
        <v>1008</v>
      </c>
      <c r="H153" s="120" t="s">
        <v>1009</v>
      </c>
    </row>
    <row r="154" spans="1:8" ht="12.75" x14ac:dyDescent="0.2">
      <c r="A154" s="120" t="s">
        <v>767</v>
      </c>
      <c r="B154" s="120" t="s">
        <v>768</v>
      </c>
      <c r="C154" s="120" t="s">
        <v>993</v>
      </c>
      <c r="D154" s="120" t="s">
        <v>994</v>
      </c>
      <c r="E154" s="120" t="s">
        <v>1004</v>
      </c>
      <c r="F154" s="120" t="s">
        <v>1005</v>
      </c>
      <c r="G154" s="120" t="s">
        <v>1010</v>
      </c>
      <c r="H154" s="120" t="s">
        <v>1011</v>
      </c>
    </row>
    <row r="155" spans="1:8" ht="12.75" x14ac:dyDescent="0.2">
      <c r="A155" s="120" t="s">
        <v>767</v>
      </c>
      <c r="B155" s="120" t="s">
        <v>768</v>
      </c>
      <c r="C155" s="120" t="s">
        <v>993</v>
      </c>
      <c r="D155" s="120" t="s">
        <v>994</v>
      </c>
      <c r="E155" s="120" t="s">
        <v>1004</v>
      </c>
      <c r="F155" s="120" t="s">
        <v>1005</v>
      </c>
      <c r="G155" s="120" t="s">
        <v>1012</v>
      </c>
      <c r="H155" s="120" t="s">
        <v>1013</v>
      </c>
    </row>
    <row r="156" spans="1:8" ht="12.75" x14ac:dyDescent="0.2">
      <c r="A156" s="120" t="s">
        <v>767</v>
      </c>
      <c r="B156" s="120" t="s">
        <v>768</v>
      </c>
      <c r="C156" s="120" t="s">
        <v>993</v>
      </c>
      <c r="D156" s="120" t="s">
        <v>994</v>
      </c>
      <c r="E156" s="120" t="s">
        <v>1014</v>
      </c>
      <c r="F156" s="120" t="s">
        <v>1015</v>
      </c>
      <c r="G156" s="120" t="s">
        <v>1016</v>
      </c>
      <c r="H156" s="120" t="s">
        <v>1015</v>
      </c>
    </row>
    <row r="157" spans="1:8" ht="12.75" x14ac:dyDescent="0.2">
      <c r="A157" s="120" t="s">
        <v>767</v>
      </c>
      <c r="B157" s="120" t="s">
        <v>768</v>
      </c>
      <c r="C157" s="120" t="s">
        <v>1017</v>
      </c>
      <c r="D157" s="120" t="s">
        <v>1018</v>
      </c>
      <c r="E157" s="120" t="s">
        <v>1019</v>
      </c>
      <c r="F157" s="120" t="s">
        <v>1020</v>
      </c>
      <c r="G157" s="120" t="s">
        <v>1021</v>
      </c>
      <c r="H157" s="120" t="s">
        <v>1022</v>
      </c>
    </row>
    <row r="158" spans="1:8" ht="12.75" x14ac:dyDescent="0.2">
      <c r="A158" s="120" t="s">
        <v>767</v>
      </c>
      <c r="B158" s="120" t="s">
        <v>768</v>
      </c>
      <c r="C158" s="120" t="s">
        <v>1017</v>
      </c>
      <c r="D158" s="120" t="s">
        <v>1018</v>
      </c>
      <c r="E158" s="120" t="s">
        <v>1023</v>
      </c>
      <c r="F158" s="120" t="s">
        <v>1024</v>
      </c>
      <c r="G158" s="120" t="s">
        <v>1025</v>
      </c>
      <c r="H158" s="120" t="s">
        <v>1026</v>
      </c>
    </row>
    <row r="159" spans="1:8" ht="12.75" x14ac:dyDescent="0.2">
      <c r="A159" s="120" t="s">
        <v>767</v>
      </c>
      <c r="B159" s="120" t="s">
        <v>768</v>
      </c>
      <c r="C159" s="120" t="s">
        <v>1017</v>
      </c>
      <c r="D159" s="120" t="s">
        <v>1018</v>
      </c>
      <c r="E159" s="120" t="s">
        <v>1023</v>
      </c>
      <c r="F159" s="120" t="s">
        <v>1024</v>
      </c>
      <c r="G159" s="120" t="s">
        <v>1027</v>
      </c>
      <c r="H159" s="120" t="s">
        <v>1028</v>
      </c>
    </row>
    <row r="160" spans="1:8" ht="12.75" x14ac:dyDescent="0.2">
      <c r="A160" s="120" t="s">
        <v>767</v>
      </c>
      <c r="B160" s="120" t="s">
        <v>768</v>
      </c>
      <c r="C160" s="120" t="s">
        <v>1017</v>
      </c>
      <c r="D160" s="120" t="s">
        <v>1018</v>
      </c>
      <c r="E160" s="120" t="s">
        <v>1029</v>
      </c>
      <c r="F160" s="120" t="s">
        <v>1030</v>
      </c>
      <c r="G160" s="120" t="s">
        <v>1031</v>
      </c>
      <c r="H160" s="120" t="s">
        <v>1032</v>
      </c>
    </row>
    <row r="161" spans="1:8" ht="12.75" x14ac:dyDescent="0.2">
      <c r="A161" s="120" t="s">
        <v>767</v>
      </c>
      <c r="B161" s="120" t="s">
        <v>768</v>
      </c>
      <c r="C161" s="120" t="s">
        <v>1017</v>
      </c>
      <c r="D161" s="120" t="s">
        <v>1018</v>
      </c>
      <c r="E161" s="120" t="s">
        <v>1029</v>
      </c>
      <c r="F161" s="120" t="s">
        <v>1030</v>
      </c>
      <c r="G161" s="120" t="s">
        <v>1033</v>
      </c>
      <c r="H161" s="120" t="s">
        <v>1034</v>
      </c>
    </row>
    <row r="162" spans="1:8" ht="12.75" x14ac:dyDescent="0.2">
      <c r="A162" s="120" t="s">
        <v>767</v>
      </c>
      <c r="B162" s="120" t="s">
        <v>768</v>
      </c>
      <c r="C162" s="120" t="s">
        <v>1017</v>
      </c>
      <c r="D162" s="120" t="s">
        <v>1018</v>
      </c>
      <c r="E162" s="120" t="s">
        <v>1029</v>
      </c>
      <c r="F162" s="120" t="s">
        <v>1030</v>
      </c>
      <c r="G162" s="120" t="s">
        <v>1035</v>
      </c>
      <c r="H162" s="120" t="s">
        <v>1036</v>
      </c>
    </row>
    <row r="163" spans="1:8" ht="12.75" x14ac:dyDescent="0.2">
      <c r="A163" s="120" t="s">
        <v>767</v>
      </c>
      <c r="B163" s="120" t="s">
        <v>768</v>
      </c>
      <c r="C163" s="120" t="s">
        <v>1017</v>
      </c>
      <c r="D163" s="120" t="s">
        <v>1018</v>
      </c>
      <c r="E163" s="120" t="s">
        <v>1029</v>
      </c>
      <c r="F163" s="120" t="s">
        <v>1030</v>
      </c>
      <c r="G163" s="120" t="s">
        <v>1037</v>
      </c>
      <c r="H163" s="120" t="s">
        <v>1038</v>
      </c>
    </row>
    <row r="164" spans="1:8" ht="12.75" x14ac:dyDescent="0.2">
      <c r="A164" s="120" t="s">
        <v>767</v>
      </c>
      <c r="B164" s="120" t="s">
        <v>768</v>
      </c>
      <c r="C164" s="120" t="s">
        <v>1017</v>
      </c>
      <c r="D164" s="120" t="s">
        <v>1018</v>
      </c>
      <c r="E164" s="120" t="s">
        <v>1039</v>
      </c>
      <c r="F164" s="120" t="s">
        <v>1040</v>
      </c>
      <c r="G164" s="120" t="s">
        <v>1041</v>
      </c>
      <c r="H164" s="120" t="s">
        <v>1042</v>
      </c>
    </row>
    <row r="165" spans="1:8" ht="12.75" x14ac:dyDescent="0.2">
      <c r="A165" s="120" t="s">
        <v>767</v>
      </c>
      <c r="B165" s="120" t="s">
        <v>768</v>
      </c>
      <c r="C165" s="120" t="s">
        <v>1017</v>
      </c>
      <c r="D165" s="120" t="s">
        <v>1018</v>
      </c>
      <c r="E165" s="120" t="s">
        <v>1039</v>
      </c>
      <c r="F165" s="120" t="s">
        <v>1040</v>
      </c>
      <c r="G165" s="120" t="s">
        <v>1043</v>
      </c>
      <c r="H165" s="120" t="s">
        <v>1044</v>
      </c>
    </row>
    <row r="166" spans="1:8" ht="12.75" x14ac:dyDescent="0.2">
      <c r="A166" s="120" t="s">
        <v>767</v>
      </c>
      <c r="B166" s="120" t="s">
        <v>768</v>
      </c>
      <c r="C166" s="120" t="s">
        <v>1017</v>
      </c>
      <c r="D166" s="120" t="s">
        <v>1018</v>
      </c>
      <c r="E166" s="120" t="s">
        <v>1039</v>
      </c>
      <c r="F166" s="120" t="s">
        <v>1040</v>
      </c>
      <c r="G166" s="120" t="s">
        <v>1045</v>
      </c>
      <c r="H166" s="120" t="s">
        <v>1046</v>
      </c>
    </row>
    <row r="167" spans="1:8" ht="12.75" x14ac:dyDescent="0.2">
      <c r="A167" s="120" t="s">
        <v>767</v>
      </c>
      <c r="B167" s="120" t="s">
        <v>768</v>
      </c>
      <c r="C167" s="120" t="s">
        <v>1047</v>
      </c>
      <c r="D167" s="120" t="s">
        <v>1048</v>
      </c>
      <c r="E167" s="120" t="s">
        <v>1049</v>
      </c>
      <c r="F167" s="120" t="s">
        <v>1050</v>
      </c>
      <c r="G167" s="120" t="s">
        <v>1051</v>
      </c>
      <c r="H167" s="120" t="s">
        <v>1050</v>
      </c>
    </row>
    <row r="168" spans="1:8" ht="12.75" x14ac:dyDescent="0.2">
      <c r="A168" s="120" t="s">
        <v>767</v>
      </c>
      <c r="B168" s="120" t="s">
        <v>768</v>
      </c>
      <c r="C168" s="120" t="s">
        <v>1047</v>
      </c>
      <c r="D168" s="120" t="s">
        <v>1048</v>
      </c>
      <c r="E168" s="120" t="s">
        <v>1052</v>
      </c>
      <c r="F168" s="120" t="s">
        <v>1053</v>
      </c>
      <c r="G168" s="120" t="s">
        <v>1054</v>
      </c>
      <c r="H168" s="120" t="s">
        <v>1055</v>
      </c>
    </row>
    <row r="169" spans="1:8" ht="12.75" x14ac:dyDescent="0.2">
      <c r="A169" s="120" t="s">
        <v>767</v>
      </c>
      <c r="B169" s="120" t="s">
        <v>768</v>
      </c>
      <c r="C169" s="120" t="s">
        <v>1047</v>
      </c>
      <c r="D169" s="120" t="s">
        <v>1048</v>
      </c>
      <c r="E169" s="120" t="s">
        <v>1052</v>
      </c>
      <c r="F169" s="120" t="s">
        <v>1053</v>
      </c>
      <c r="G169" s="120" t="s">
        <v>1056</v>
      </c>
      <c r="H169" s="120" t="s">
        <v>1057</v>
      </c>
    </row>
    <row r="170" spans="1:8" ht="12.75" x14ac:dyDescent="0.2">
      <c r="A170" s="120" t="s">
        <v>767</v>
      </c>
      <c r="B170" s="120" t="s">
        <v>768</v>
      </c>
      <c r="C170" s="120" t="s">
        <v>1047</v>
      </c>
      <c r="D170" s="120" t="s">
        <v>1048</v>
      </c>
      <c r="E170" s="120" t="s">
        <v>1052</v>
      </c>
      <c r="F170" s="120" t="s">
        <v>1053</v>
      </c>
      <c r="G170" s="120" t="s">
        <v>1058</v>
      </c>
      <c r="H170" s="120" t="s">
        <v>1059</v>
      </c>
    </row>
    <row r="171" spans="1:8" ht="12.75" x14ac:dyDescent="0.2">
      <c r="A171" s="120" t="s">
        <v>767</v>
      </c>
      <c r="B171" s="120" t="s">
        <v>768</v>
      </c>
      <c r="C171" s="120" t="s">
        <v>1047</v>
      </c>
      <c r="D171" s="120" t="s">
        <v>1048</v>
      </c>
      <c r="E171" s="120" t="s">
        <v>1052</v>
      </c>
      <c r="F171" s="120" t="s">
        <v>1053</v>
      </c>
      <c r="G171" s="120" t="s">
        <v>1060</v>
      </c>
      <c r="H171" s="120" t="s">
        <v>1061</v>
      </c>
    </row>
    <row r="172" spans="1:8" ht="12.75" x14ac:dyDescent="0.2">
      <c r="A172" s="120" t="s">
        <v>767</v>
      </c>
      <c r="B172" s="120" t="s">
        <v>768</v>
      </c>
      <c r="C172" s="120" t="s">
        <v>1047</v>
      </c>
      <c r="D172" s="120" t="s">
        <v>1048</v>
      </c>
      <c r="E172" s="120" t="s">
        <v>1052</v>
      </c>
      <c r="F172" s="120" t="s">
        <v>1053</v>
      </c>
      <c r="G172" s="120" t="s">
        <v>1062</v>
      </c>
      <c r="H172" s="120" t="s">
        <v>1063</v>
      </c>
    </row>
    <row r="173" spans="1:8" ht="12.75" x14ac:dyDescent="0.2">
      <c r="A173" s="120" t="s">
        <v>767</v>
      </c>
      <c r="B173" s="120" t="s">
        <v>768</v>
      </c>
      <c r="C173" s="120" t="s">
        <v>1047</v>
      </c>
      <c r="D173" s="120" t="s">
        <v>1048</v>
      </c>
      <c r="E173" s="120" t="s">
        <v>1064</v>
      </c>
      <c r="F173" s="120" t="s">
        <v>1065</v>
      </c>
      <c r="G173" s="120" t="s">
        <v>1066</v>
      </c>
      <c r="H173" s="120" t="s">
        <v>1067</v>
      </c>
    </row>
    <row r="174" spans="1:8" ht="12.75" x14ac:dyDescent="0.2">
      <c r="A174" s="120" t="s">
        <v>767</v>
      </c>
      <c r="B174" s="120" t="s">
        <v>768</v>
      </c>
      <c r="C174" s="120" t="s">
        <v>1047</v>
      </c>
      <c r="D174" s="120" t="s">
        <v>1048</v>
      </c>
      <c r="E174" s="120" t="s">
        <v>1064</v>
      </c>
      <c r="F174" s="120" t="s">
        <v>1065</v>
      </c>
      <c r="G174" s="120" t="s">
        <v>1068</v>
      </c>
      <c r="H174" s="120" t="s">
        <v>1069</v>
      </c>
    </row>
    <row r="175" spans="1:8" ht="12.75" x14ac:dyDescent="0.2">
      <c r="A175" s="120" t="s">
        <v>767</v>
      </c>
      <c r="B175" s="120" t="s">
        <v>768</v>
      </c>
      <c r="C175" s="120" t="s">
        <v>1047</v>
      </c>
      <c r="D175" s="120" t="s">
        <v>1048</v>
      </c>
      <c r="E175" s="120" t="s">
        <v>1070</v>
      </c>
      <c r="F175" s="120" t="s">
        <v>1071</v>
      </c>
      <c r="G175" s="120" t="s">
        <v>1073</v>
      </c>
      <c r="H175" s="120" t="s">
        <v>1071</v>
      </c>
    </row>
    <row r="176" spans="1:8" ht="12.75" x14ac:dyDescent="0.2">
      <c r="A176" s="120" t="s">
        <v>767</v>
      </c>
      <c r="B176" s="120" t="s">
        <v>768</v>
      </c>
      <c r="C176" s="120" t="s">
        <v>1047</v>
      </c>
      <c r="D176" s="120" t="s">
        <v>1048</v>
      </c>
      <c r="E176" s="120" t="s">
        <v>1074</v>
      </c>
      <c r="F176" s="120" t="s">
        <v>1075</v>
      </c>
      <c r="G176" s="120" t="s">
        <v>1076</v>
      </c>
      <c r="H176" s="120" t="s">
        <v>1077</v>
      </c>
    </row>
    <row r="177" spans="1:8" ht="12.75" x14ac:dyDescent="0.2">
      <c r="A177" s="120" t="s">
        <v>767</v>
      </c>
      <c r="B177" s="120" t="s">
        <v>768</v>
      </c>
      <c r="C177" s="120" t="s">
        <v>1047</v>
      </c>
      <c r="D177" s="120" t="s">
        <v>1048</v>
      </c>
      <c r="E177" s="120" t="s">
        <v>1074</v>
      </c>
      <c r="F177" s="120" t="s">
        <v>1075</v>
      </c>
      <c r="G177" s="120" t="s">
        <v>1078</v>
      </c>
      <c r="H177" s="120" t="s">
        <v>1079</v>
      </c>
    </row>
    <row r="178" spans="1:8" ht="12.75" x14ac:dyDescent="0.2">
      <c r="A178" s="120" t="s">
        <v>767</v>
      </c>
      <c r="B178" s="120" t="s">
        <v>768</v>
      </c>
      <c r="C178" s="120" t="s">
        <v>1047</v>
      </c>
      <c r="D178" s="120" t="s">
        <v>1048</v>
      </c>
      <c r="E178" s="120" t="s">
        <v>1074</v>
      </c>
      <c r="F178" s="120" t="s">
        <v>1075</v>
      </c>
      <c r="G178" s="120" t="s">
        <v>1080</v>
      </c>
      <c r="H178" s="120" t="s">
        <v>1081</v>
      </c>
    </row>
    <row r="179" spans="1:8" ht="12.75" x14ac:dyDescent="0.2">
      <c r="A179" s="120" t="s">
        <v>767</v>
      </c>
      <c r="B179" s="120" t="s">
        <v>768</v>
      </c>
      <c r="C179" s="120" t="s">
        <v>1047</v>
      </c>
      <c r="D179" s="120" t="s">
        <v>1048</v>
      </c>
      <c r="E179" s="120" t="s">
        <v>1074</v>
      </c>
      <c r="F179" s="120" t="s">
        <v>1075</v>
      </c>
      <c r="G179" s="120" t="s">
        <v>1082</v>
      </c>
      <c r="H179" s="120" t="s">
        <v>1083</v>
      </c>
    </row>
    <row r="180" spans="1:8" ht="12.75" x14ac:dyDescent="0.2">
      <c r="A180" s="120" t="s">
        <v>767</v>
      </c>
      <c r="B180" s="120" t="s">
        <v>768</v>
      </c>
      <c r="C180" s="120" t="s">
        <v>1084</v>
      </c>
      <c r="D180" s="120" t="s">
        <v>1085</v>
      </c>
      <c r="E180" s="120" t="s">
        <v>1086</v>
      </c>
      <c r="F180" s="120" t="s">
        <v>1087</v>
      </c>
      <c r="G180" s="120" t="s">
        <v>1088</v>
      </c>
      <c r="H180" s="120" t="s">
        <v>1089</v>
      </c>
    </row>
    <row r="181" spans="1:8" ht="12.75" x14ac:dyDescent="0.2">
      <c r="A181" s="120" t="s">
        <v>767</v>
      </c>
      <c r="B181" s="120" t="s">
        <v>768</v>
      </c>
      <c r="C181" s="120" t="s">
        <v>1084</v>
      </c>
      <c r="D181" s="120" t="s">
        <v>1085</v>
      </c>
      <c r="E181" s="120" t="s">
        <v>1086</v>
      </c>
      <c r="F181" s="120" t="s">
        <v>1087</v>
      </c>
      <c r="G181" s="120" t="s">
        <v>1090</v>
      </c>
      <c r="H181" s="120" t="s">
        <v>1091</v>
      </c>
    </row>
    <row r="182" spans="1:8" ht="12.75" x14ac:dyDescent="0.2">
      <c r="A182" s="120" t="s">
        <v>767</v>
      </c>
      <c r="B182" s="120" t="s">
        <v>768</v>
      </c>
      <c r="C182" s="120" t="s">
        <v>1084</v>
      </c>
      <c r="D182" s="120" t="s">
        <v>1085</v>
      </c>
      <c r="E182" s="120" t="s">
        <v>1086</v>
      </c>
      <c r="F182" s="120" t="s">
        <v>1087</v>
      </c>
      <c r="G182" s="120" t="s">
        <v>1092</v>
      </c>
      <c r="H182" s="120" t="s">
        <v>1093</v>
      </c>
    </row>
    <row r="183" spans="1:8" ht="12.75" x14ac:dyDescent="0.2">
      <c r="A183" s="120" t="s">
        <v>767</v>
      </c>
      <c r="B183" s="120" t="s">
        <v>768</v>
      </c>
      <c r="C183" s="120" t="s">
        <v>1084</v>
      </c>
      <c r="D183" s="120" t="s">
        <v>1085</v>
      </c>
      <c r="E183" s="120" t="s">
        <v>1086</v>
      </c>
      <c r="F183" s="120" t="s">
        <v>1087</v>
      </c>
      <c r="G183" s="120" t="s">
        <v>1094</v>
      </c>
      <c r="H183" s="120" t="s">
        <v>1095</v>
      </c>
    </row>
    <row r="184" spans="1:8" ht="12.75" x14ac:dyDescent="0.2">
      <c r="A184" s="120" t="s">
        <v>767</v>
      </c>
      <c r="B184" s="120" t="s">
        <v>768</v>
      </c>
      <c r="C184" s="120" t="s">
        <v>1084</v>
      </c>
      <c r="D184" s="120" t="s">
        <v>1085</v>
      </c>
      <c r="E184" s="120" t="s">
        <v>1096</v>
      </c>
      <c r="F184" s="120" t="s">
        <v>1097</v>
      </c>
      <c r="G184" s="120" t="s">
        <v>1098</v>
      </c>
      <c r="H184" s="120" t="s">
        <v>1099</v>
      </c>
    </row>
    <row r="185" spans="1:8" ht="12.75" x14ac:dyDescent="0.2">
      <c r="A185" s="120" t="s">
        <v>767</v>
      </c>
      <c r="B185" s="120" t="s">
        <v>768</v>
      </c>
      <c r="C185" s="120" t="s">
        <v>1084</v>
      </c>
      <c r="D185" s="120" t="s">
        <v>1085</v>
      </c>
      <c r="E185" s="120" t="s">
        <v>1096</v>
      </c>
      <c r="F185" s="120" t="s">
        <v>1097</v>
      </c>
      <c r="G185" s="120" t="s">
        <v>1100</v>
      </c>
      <c r="H185" s="120" t="s">
        <v>1101</v>
      </c>
    </row>
    <row r="186" spans="1:8" ht="12.75" x14ac:dyDescent="0.2">
      <c r="A186" s="120" t="s">
        <v>767</v>
      </c>
      <c r="B186" s="120" t="s">
        <v>768</v>
      </c>
      <c r="C186" s="120" t="s">
        <v>1084</v>
      </c>
      <c r="D186" s="120" t="s">
        <v>1085</v>
      </c>
      <c r="E186" s="120" t="s">
        <v>1096</v>
      </c>
      <c r="F186" s="120" t="s">
        <v>1097</v>
      </c>
      <c r="G186" s="120" t="s">
        <v>1102</v>
      </c>
      <c r="H186" s="120" t="s">
        <v>1103</v>
      </c>
    </row>
    <row r="187" spans="1:8" ht="12.75" x14ac:dyDescent="0.2">
      <c r="A187" s="120" t="s">
        <v>767</v>
      </c>
      <c r="B187" s="120" t="s">
        <v>768</v>
      </c>
      <c r="C187" s="120" t="s">
        <v>1084</v>
      </c>
      <c r="D187" s="120" t="s">
        <v>1085</v>
      </c>
      <c r="E187" s="120" t="s">
        <v>1096</v>
      </c>
      <c r="F187" s="120" t="s">
        <v>1097</v>
      </c>
      <c r="G187" s="120" t="s">
        <v>1104</v>
      </c>
      <c r="H187" s="120" t="s">
        <v>1105</v>
      </c>
    </row>
    <row r="188" spans="1:8" ht="12.75" x14ac:dyDescent="0.2">
      <c r="A188" s="120" t="s">
        <v>767</v>
      </c>
      <c r="B188" s="120" t="s">
        <v>768</v>
      </c>
      <c r="C188" s="120" t="s">
        <v>1084</v>
      </c>
      <c r="D188" s="120" t="s">
        <v>1085</v>
      </c>
      <c r="E188" s="120" t="s">
        <v>1096</v>
      </c>
      <c r="F188" s="120" t="s">
        <v>1097</v>
      </c>
      <c r="G188" s="120" t="s">
        <v>1106</v>
      </c>
      <c r="H188" s="120" t="s">
        <v>1107</v>
      </c>
    </row>
    <row r="189" spans="1:8" ht="12.75" x14ac:dyDescent="0.2">
      <c r="A189" s="120" t="s">
        <v>767</v>
      </c>
      <c r="B189" s="120" t="s">
        <v>768</v>
      </c>
      <c r="C189" s="120" t="s">
        <v>1108</v>
      </c>
      <c r="D189" s="120" t="s">
        <v>1109</v>
      </c>
      <c r="E189" s="120" t="s">
        <v>1110</v>
      </c>
      <c r="F189" s="120" t="s">
        <v>1111</v>
      </c>
      <c r="G189" s="120" t="s">
        <v>1112</v>
      </c>
      <c r="H189" s="120" t="s">
        <v>1113</v>
      </c>
    </row>
    <row r="190" spans="1:8" ht="12.75" x14ac:dyDescent="0.2">
      <c r="A190" s="120" t="s">
        <v>767</v>
      </c>
      <c r="B190" s="120" t="s">
        <v>768</v>
      </c>
      <c r="C190" s="120" t="s">
        <v>1108</v>
      </c>
      <c r="D190" s="120" t="s">
        <v>1109</v>
      </c>
      <c r="E190" s="120" t="s">
        <v>1110</v>
      </c>
      <c r="F190" s="120" t="s">
        <v>1111</v>
      </c>
      <c r="G190" s="120" t="s">
        <v>1114</v>
      </c>
      <c r="H190" s="120" t="s">
        <v>1115</v>
      </c>
    </row>
    <row r="191" spans="1:8" ht="12.75" x14ac:dyDescent="0.2">
      <c r="A191" s="120" t="s">
        <v>767</v>
      </c>
      <c r="B191" s="120" t="s">
        <v>768</v>
      </c>
      <c r="C191" s="120" t="s">
        <v>1108</v>
      </c>
      <c r="D191" s="120" t="s">
        <v>1109</v>
      </c>
      <c r="E191" s="120" t="s">
        <v>1110</v>
      </c>
      <c r="F191" s="120" t="s">
        <v>1111</v>
      </c>
      <c r="G191" s="120" t="s">
        <v>1116</v>
      </c>
      <c r="H191" s="120" t="s">
        <v>1117</v>
      </c>
    </row>
    <row r="192" spans="1:8" ht="12.75" x14ac:dyDescent="0.2">
      <c r="A192" s="120" t="s">
        <v>767</v>
      </c>
      <c r="B192" s="120" t="s">
        <v>768</v>
      </c>
      <c r="C192" s="120" t="s">
        <v>1108</v>
      </c>
      <c r="D192" s="120" t="s">
        <v>1109</v>
      </c>
      <c r="E192" s="120" t="s">
        <v>1118</v>
      </c>
      <c r="F192" s="120" t="s">
        <v>1119</v>
      </c>
      <c r="G192" s="120" t="s">
        <v>1120</v>
      </c>
      <c r="H192" s="120" t="s">
        <v>1121</v>
      </c>
    </row>
    <row r="193" spans="1:8" ht="12.75" x14ac:dyDescent="0.2">
      <c r="A193" s="120" t="s">
        <v>767</v>
      </c>
      <c r="B193" s="120" t="s">
        <v>768</v>
      </c>
      <c r="C193" s="120" t="s">
        <v>1108</v>
      </c>
      <c r="D193" s="120" t="s">
        <v>1109</v>
      </c>
      <c r="E193" s="120" t="s">
        <v>1118</v>
      </c>
      <c r="F193" s="120" t="s">
        <v>1119</v>
      </c>
      <c r="G193" s="120" t="s">
        <v>1122</v>
      </c>
      <c r="H193" s="120" t="s">
        <v>1123</v>
      </c>
    </row>
    <row r="194" spans="1:8" ht="12.75" x14ac:dyDescent="0.2">
      <c r="A194" s="120" t="s">
        <v>767</v>
      </c>
      <c r="B194" s="120" t="s">
        <v>768</v>
      </c>
      <c r="C194" s="120" t="s">
        <v>1108</v>
      </c>
      <c r="D194" s="120" t="s">
        <v>1109</v>
      </c>
      <c r="E194" s="120" t="s">
        <v>1118</v>
      </c>
      <c r="F194" s="120" t="s">
        <v>1119</v>
      </c>
      <c r="G194" s="120" t="s">
        <v>1124</v>
      </c>
      <c r="H194" s="120" t="s">
        <v>1125</v>
      </c>
    </row>
    <row r="195" spans="1:8" ht="12.75" x14ac:dyDescent="0.2">
      <c r="A195" s="120" t="s">
        <v>767</v>
      </c>
      <c r="B195" s="120" t="s">
        <v>768</v>
      </c>
      <c r="C195" s="120" t="s">
        <v>1108</v>
      </c>
      <c r="D195" s="120" t="s">
        <v>1109</v>
      </c>
      <c r="E195" s="120" t="s">
        <v>1126</v>
      </c>
      <c r="F195" s="120" t="s">
        <v>1127</v>
      </c>
      <c r="G195" s="120" t="s">
        <v>1128</v>
      </c>
      <c r="H195" s="120" t="s">
        <v>1129</v>
      </c>
    </row>
    <row r="196" spans="1:8" ht="12.75" x14ac:dyDescent="0.2">
      <c r="A196" s="120" t="s">
        <v>767</v>
      </c>
      <c r="B196" s="120" t="s">
        <v>768</v>
      </c>
      <c r="C196" s="120" t="s">
        <v>1108</v>
      </c>
      <c r="D196" s="120" t="s">
        <v>1109</v>
      </c>
      <c r="E196" s="120" t="s">
        <v>1126</v>
      </c>
      <c r="F196" s="120" t="s">
        <v>1127</v>
      </c>
      <c r="G196" s="120" t="s">
        <v>1130</v>
      </c>
      <c r="H196" s="120" t="s">
        <v>1131</v>
      </c>
    </row>
    <row r="197" spans="1:8" ht="12.75" x14ac:dyDescent="0.2">
      <c r="A197" s="120" t="s">
        <v>767</v>
      </c>
      <c r="B197" s="120" t="s">
        <v>768</v>
      </c>
      <c r="C197" s="120" t="s">
        <v>1108</v>
      </c>
      <c r="D197" s="120" t="s">
        <v>1109</v>
      </c>
      <c r="E197" s="120" t="s">
        <v>1126</v>
      </c>
      <c r="F197" s="120" t="s">
        <v>1127</v>
      </c>
      <c r="G197" s="120" t="s">
        <v>1132</v>
      </c>
      <c r="H197" s="120" t="s">
        <v>1133</v>
      </c>
    </row>
    <row r="198" spans="1:8" ht="12.75" x14ac:dyDescent="0.2">
      <c r="A198" s="120" t="s">
        <v>767</v>
      </c>
      <c r="B198" s="120" t="s">
        <v>768</v>
      </c>
      <c r="C198" s="120" t="s">
        <v>1108</v>
      </c>
      <c r="D198" s="120" t="s">
        <v>1109</v>
      </c>
      <c r="E198" s="120" t="s">
        <v>1134</v>
      </c>
      <c r="F198" s="120" t="s">
        <v>1135</v>
      </c>
      <c r="G198" s="120" t="s">
        <v>1136</v>
      </c>
      <c r="H198" s="120" t="s">
        <v>1137</v>
      </c>
    </row>
    <row r="199" spans="1:8" ht="12.75" x14ac:dyDescent="0.2">
      <c r="A199" s="120" t="s">
        <v>767</v>
      </c>
      <c r="B199" s="120" t="s">
        <v>768</v>
      </c>
      <c r="C199" s="120" t="s">
        <v>1108</v>
      </c>
      <c r="D199" s="120" t="s">
        <v>1109</v>
      </c>
      <c r="E199" s="120" t="s">
        <v>1134</v>
      </c>
      <c r="F199" s="120" t="s">
        <v>1135</v>
      </c>
      <c r="G199" s="120" t="s">
        <v>1138</v>
      </c>
      <c r="H199" s="120" t="s">
        <v>1139</v>
      </c>
    </row>
    <row r="200" spans="1:8" ht="12.75" x14ac:dyDescent="0.2">
      <c r="A200" s="120" t="s">
        <v>767</v>
      </c>
      <c r="B200" s="120" t="s">
        <v>768</v>
      </c>
      <c r="C200" s="120" t="s">
        <v>1108</v>
      </c>
      <c r="D200" s="120" t="s">
        <v>1109</v>
      </c>
      <c r="E200" s="120" t="s">
        <v>1140</v>
      </c>
      <c r="F200" s="120" t="s">
        <v>1141</v>
      </c>
      <c r="G200" s="120" t="s">
        <v>1142</v>
      </c>
      <c r="H200" s="120" t="s">
        <v>1143</v>
      </c>
    </row>
    <row r="201" spans="1:8" ht="12.75" x14ac:dyDescent="0.2">
      <c r="A201" s="120" t="s">
        <v>767</v>
      </c>
      <c r="B201" s="120" t="s">
        <v>768</v>
      </c>
      <c r="C201" s="120" t="s">
        <v>1108</v>
      </c>
      <c r="D201" s="120" t="s">
        <v>1109</v>
      </c>
      <c r="E201" s="120" t="s">
        <v>1140</v>
      </c>
      <c r="F201" s="120" t="s">
        <v>1141</v>
      </c>
      <c r="G201" s="120" t="s">
        <v>1144</v>
      </c>
      <c r="H201" s="120" t="s">
        <v>1145</v>
      </c>
    </row>
    <row r="202" spans="1:8" ht="12.75" x14ac:dyDescent="0.2">
      <c r="A202" s="120" t="s">
        <v>767</v>
      </c>
      <c r="B202" s="120" t="s">
        <v>768</v>
      </c>
      <c r="C202" s="120" t="s">
        <v>1108</v>
      </c>
      <c r="D202" s="120" t="s">
        <v>1109</v>
      </c>
      <c r="E202" s="120" t="s">
        <v>1146</v>
      </c>
      <c r="F202" s="120" t="s">
        <v>1147</v>
      </c>
      <c r="G202" s="120" t="s">
        <v>1148</v>
      </c>
      <c r="H202" s="120" t="s">
        <v>1149</v>
      </c>
    </row>
    <row r="203" spans="1:8" ht="12.75" x14ac:dyDescent="0.2">
      <c r="A203" s="120" t="s">
        <v>767</v>
      </c>
      <c r="B203" s="120" t="s">
        <v>768</v>
      </c>
      <c r="C203" s="120" t="s">
        <v>1108</v>
      </c>
      <c r="D203" s="120" t="s">
        <v>1109</v>
      </c>
      <c r="E203" s="120" t="s">
        <v>1146</v>
      </c>
      <c r="F203" s="120" t="s">
        <v>1147</v>
      </c>
      <c r="G203" s="120" t="s">
        <v>1150</v>
      </c>
      <c r="H203" s="120" t="s">
        <v>1151</v>
      </c>
    </row>
    <row r="204" spans="1:8" ht="12.75" x14ac:dyDescent="0.2">
      <c r="A204" s="120" t="s">
        <v>767</v>
      </c>
      <c r="B204" s="120" t="s">
        <v>768</v>
      </c>
      <c r="C204" s="120" t="s">
        <v>1108</v>
      </c>
      <c r="D204" s="120" t="s">
        <v>1109</v>
      </c>
      <c r="E204" s="120" t="s">
        <v>1146</v>
      </c>
      <c r="F204" s="120" t="s">
        <v>1147</v>
      </c>
      <c r="G204" s="120" t="s">
        <v>1152</v>
      </c>
      <c r="H204" s="120" t="s">
        <v>1153</v>
      </c>
    </row>
    <row r="205" spans="1:8" ht="12.75" x14ac:dyDescent="0.2">
      <c r="A205" s="120" t="s">
        <v>767</v>
      </c>
      <c r="B205" s="120" t="s">
        <v>768</v>
      </c>
      <c r="C205" s="120" t="s">
        <v>1108</v>
      </c>
      <c r="D205" s="120" t="s">
        <v>1109</v>
      </c>
      <c r="E205" s="120" t="s">
        <v>1146</v>
      </c>
      <c r="F205" s="120" t="s">
        <v>1147</v>
      </c>
      <c r="G205" s="120" t="s">
        <v>1154</v>
      </c>
      <c r="H205" s="120" t="s">
        <v>1155</v>
      </c>
    </row>
    <row r="206" spans="1:8" ht="12.75" x14ac:dyDescent="0.2">
      <c r="A206" s="120" t="s">
        <v>767</v>
      </c>
      <c r="B206" s="120" t="s">
        <v>768</v>
      </c>
      <c r="C206" s="120" t="s">
        <v>1108</v>
      </c>
      <c r="D206" s="120" t="s">
        <v>1109</v>
      </c>
      <c r="E206" s="120" t="s">
        <v>1156</v>
      </c>
      <c r="F206" s="120" t="s">
        <v>1157</v>
      </c>
      <c r="G206" s="120" t="s">
        <v>1158</v>
      </c>
      <c r="H206" s="120" t="s">
        <v>1159</v>
      </c>
    </row>
    <row r="207" spans="1:8" ht="12.75" x14ac:dyDescent="0.2">
      <c r="A207" s="120" t="s">
        <v>767</v>
      </c>
      <c r="B207" s="120" t="s">
        <v>768</v>
      </c>
      <c r="C207" s="120" t="s">
        <v>1108</v>
      </c>
      <c r="D207" s="120" t="s">
        <v>1109</v>
      </c>
      <c r="E207" s="120" t="s">
        <v>1156</v>
      </c>
      <c r="F207" s="120" t="s">
        <v>1157</v>
      </c>
      <c r="G207" s="120" t="s">
        <v>1160</v>
      </c>
      <c r="H207" s="120" t="s">
        <v>1161</v>
      </c>
    </row>
    <row r="208" spans="1:8" ht="12.75" x14ac:dyDescent="0.2">
      <c r="A208" s="120" t="s">
        <v>767</v>
      </c>
      <c r="B208" s="120" t="s">
        <v>768</v>
      </c>
      <c r="C208" s="120" t="s">
        <v>1162</v>
      </c>
      <c r="D208" s="120" t="s">
        <v>1163</v>
      </c>
      <c r="E208" s="120" t="s">
        <v>1164</v>
      </c>
      <c r="F208" s="120" t="s">
        <v>1165</v>
      </c>
      <c r="G208" s="120" t="s">
        <v>1166</v>
      </c>
      <c r="H208" s="120" t="s">
        <v>1167</v>
      </c>
    </row>
    <row r="209" spans="1:8" ht="12.75" x14ac:dyDescent="0.2">
      <c r="A209" s="120" t="s">
        <v>767</v>
      </c>
      <c r="B209" s="120" t="s">
        <v>768</v>
      </c>
      <c r="C209" s="120" t="s">
        <v>1162</v>
      </c>
      <c r="D209" s="120" t="s">
        <v>1163</v>
      </c>
      <c r="E209" s="120" t="s">
        <v>1164</v>
      </c>
      <c r="F209" s="120" t="s">
        <v>1165</v>
      </c>
      <c r="G209" s="120" t="s">
        <v>1168</v>
      </c>
      <c r="H209" s="120" t="s">
        <v>1169</v>
      </c>
    </row>
    <row r="210" spans="1:8" ht="12.75" x14ac:dyDescent="0.2">
      <c r="A210" s="120" t="s">
        <v>767</v>
      </c>
      <c r="B210" s="120" t="s">
        <v>768</v>
      </c>
      <c r="C210" s="120" t="s">
        <v>1162</v>
      </c>
      <c r="D210" s="120" t="s">
        <v>1163</v>
      </c>
      <c r="E210" s="120" t="s">
        <v>1164</v>
      </c>
      <c r="F210" s="120" t="s">
        <v>1165</v>
      </c>
      <c r="G210" s="120" t="s">
        <v>1170</v>
      </c>
      <c r="H210" s="120" t="s">
        <v>1171</v>
      </c>
    </row>
    <row r="211" spans="1:8" ht="12.75" x14ac:dyDescent="0.2">
      <c r="A211" s="120" t="s">
        <v>767</v>
      </c>
      <c r="B211" s="120" t="s">
        <v>768</v>
      </c>
      <c r="C211" s="120" t="s">
        <v>1162</v>
      </c>
      <c r="D211" s="120" t="s">
        <v>1163</v>
      </c>
      <c r="E211" s="120" t="s">
        <v>1164</v>
      </c>
      <c r="F211" s="120" t="s">
        <v>1165</v>
      </c>
      <c r="G211" s="120" t="s">
        <v>1172</v>
      </c>
      <c r="H211" s="120" t="s">
        <v>1173</v>
      </c>
    </row>
    <row r="212" spans="1:8" ht="12.75" x14ac:dyDescent="0.2">
      <c r="A212" s="120" t="s">
        <v>767</v>
      </c>
      <c r="B212" s="120" t="s">
        <v>768</v>
      </c>
      <c r="C212" s="120" t="s">
        <v>1162</v>
      </c>
      <c r="D212" s="120" t="s">
        <v>1163</v>
      </c>
      <c r="E212" s="120" t="s">
        <v>1174</v>
      </c>
      <c r="F212" s="120" t="s">
        <v>1175</v>
      </c>
      <c r="G212" s="120" t="s">
        <v>1176</v>
      </c>
      <c r="H212" s="120" t="s">
        <v>1177</v>
      </c>
    </row>
    <row r="213" spans="1:8" ht="12.75" x14ac:dyDescent="0.2">
      <c r="A213" s="120" t="s">
        <v>767</v>
      </c>
      <c r="B213" s="120" t="s">
        <v>768</v>
      </c>
      <c r="C213" s="120" t="s">
        <v>1162</v>
      </c>
      <c r="D213" s="120" t="s">
        <v>1163</v>
      </c>
      <c r="E213" s="120" t="s">
        <v>1174</v>
      </c>
      <c r="F213" s="120" t="s">
        <v>1175</v>
      </c>
      <c r="G213" s="120" t="s">
        <v>1178</v>
      </c>
      <c r="H213" s="120" t="s">
        <v>1179</v>
      </c>
    </row>
    <row r="214" spans="1:8" ht="12.75" x14ac:dyDescent="0.2">
      <c r="A214" s="120" t="s">
        <v>767</v>
      </c>
      <c r="B214" s="120" t="s">
        <v>768</v>
      </c>
      <c r="C214" s="120" t="s">
        <v>1162</v>
      </c>
      <c r="D214" s="120" t="s">
        <v>1163</v>
      </c>
      <c r="E214" s="120" t="s">
        <v>1174</v>
      </c>
      <c r="F214" s="120" t="s">
        <v>1175</v>
      </c>
      <c r="G214" s="120" t="s">
        <v>1180</v>
      </c>
      <c r="H214" s="120" t="s">
        <v>1181</v>
      </c>
    </row>
    <row r="215" spans="1:8" ht="12.75" x14ac:dyDescent="0.2">
      <c r="A215" s="120" t="s">
        <v>1182</v>
      </c>
      <c r="B215" s="120" t="s">
        <v>1183</v>
      </c>
      <c r="C215" s="120" t="s">
        <v>1184</v>
      </c>
      <c r="D215" s="120" t="s">
        <v>1185</v>
      </c>
      <c r="E215" s="120" t="s">
        <v>1186</v>
      </c>
      <c r="F215" s="120" t="s">
        <v>1187</v>
      </c>
      <c r="G215" s="120" t="s">
        <v>1188</v>
      </c>
      <c r="H215" s="120" t="s">
        <v>1189</v>
      </c>
    </row>
    <row r="216" spans="1:8" ht="12.75" x14ac:dyDescent="0.2">
      <c r="A216" s="120" t="s">
        <v>1182</v>
      </c>
      <c r="B216" s="120" t="s">
        <v>1183</v>
      </c>
      <c r="C216" s="120" t="s">
        <v>1184</v>
      </c>
      <c r="D216" s="120" t="s">
        <v>1185</v>
      </c>
      <c r="E216" s="120" t="s">
        <v>1186</v>
      </c>
      <c r="F216" s="120" t="s">
        <v>1187</v>
      </c>
      <c r="G216" s="120" t="s">
        <v>1190</v>
      </c>
      <c r="H216" s="120" t="s">
        <v>1191</v>
      </c>
    </row>
    <row r="217" spans="1:8" ht="12.75" x14ac:dyDescent="0.2">
      <c r="A217" s="120" t="s">
        <v>1182</v>
      </c>
      <c r="B217" s="120" t="s">
        <v>1183</v>
      </c>
      <c r="C217" s="120" t="s">
        <v>1184</v>
      </c>
      <c r="D217" s="120" t="s">
        <v>1185</v>
      </c>
      <c r="E217" s="120" t="s">
        <v>1186</v>
      </c>
      <c r="F217" s="120" t="s">
        <v>1187</v>
      </c>
      <c r="G217" s="120" t="s">
        <v>1192</v>
      </c>
      <c r="H217" s="120" t="s">
        <v>1193</v>
      </c>
    </row>
    <row r="218" spans="1:8" ht="12.75" x14ac:dyDescent="0.2">
      <c r="A218" s="120" t="s">
        <v>1182</v>
      </c>
      <c r="B218" s="120" t="s">
        <v>1183</v>
      </c>
      <c r="C218" s="120" t="s">
        <v>1184</v>
      </c>
      <c r="D218" s="120" t="s">
        <v>1185</v>
      </c>
      <c r="E218" s="120" t="s">
        <v>1194</v>
      </c>
      <c r="F218" s="120" t="s">
        <v>1195</v>
      </c>
      <c r="G218" s="120" t="s">
        <v>1196</v>
      </c>
      <c r="H218" s="120" t="s">
        <v>1195</v>
      </c>
    </row>
    <row r="219" spans="1:8" ht="12.75" x14ac:dyDescent="0.2">
      <c r="A219" s="120" t="s">
        <v>1182</v>
      </c>
      <c r="B219" s="120" t="s">
        <v>1183</v>
      </c>
      <c r="C219" s="120" t="s">
        <v>1184</v>
      </c>
      <c r="D219" s="120" t="s">
        <v>1185</v>
      </c>
      <c r="E219" s="120" t="s">
        <v>1197</v>
      </c>
      <c r="F219" s="120" t="s">
        <v>1198</v>
      </c>
      <c r="G219" s="120" t="s">
        <v>1199</v>
      </c>
      <c r="H219" s="120" t="s">
        <v>1198</v>
      </c>
    </row>
    <row r="220" spans="1:8" ht="12.75" x14ac:dyDescent="0.2">
      <c r="A220" s="120" t="s">
        <v>1182</v>
      </c>
      <c r="B220" s="120" t="s">
        <v>1183</v>
      </c>
      <c r="C220" s="120" t="s">
        <v>1184</v>
      </c>
      <c r="D220" s="120" t="s">
        <v>1185</v>
      </c>
      <c r="E220" s="120" t="s">
        <v>1200</v>
      </c>
      <c r="F220" s="120" t="s">
        <v>1201</v>
      </c>
      <c r="G220" s="120" t="s">
        <v>1202</v>
      </c>
      <c r="H220" s="120" t="s">
        <v>1201</v>
      </c>
    </row>
    <row r="221" spans="1:8" ht="12.75" x14ac:dyDescent="0.2">
      <c r="A221" s="120" t="s">
        <v>1182</v>
      </c>
      <c r="B221" s="120" t="s">
        <v>1183</v>
      </c>
      <c r="C221" s="120" t="s">
        <v>1203</v>
      </c>
      <c r="D221" s="120" t="s">
        <v>1204</v>
      </c>
      <c r="E221" s="120" t="s">
        <v>1205</v>
      </c>
      <c r="F221" s="120" t="s">
        <v>1204</v>
      </c>
      <c r="G221" s="120" t="s">
        <v>1206</v>
      </c>
      <c r="H221" s="120" t="s">
        <v>1204</v>
      </c>
    </row>
    <row r="222" spans="1:8" ht="12.75" x14ac:dyDescent="0.2">
      <c r="A222" s="120" t="s">
        <v>1182</v>
      </c>
      <c r="B222" s="120" t="s">
        <v>1183</v>
      </c>
      <c r="C222" s="120" t="s">
        <v>1207</v>
      </c>
      <c r="D222" s="120" t="s">
        <v>1208</v>
      </c>
      <c r="E222" s="120" t="s">
        <v>1209</v>
      </c>
      <c r="F222" s="120" t="s">
        <v>1208</v>
      </c>
      <c r="G222" s="120" t="s">
        <v>1210</v>
      </c>
      <c r="H222" s="120" t="s">
        <v>1211</v>
      </c>
    </row>
    <row r="223" spans="1:8" ht="12.75" x14ac:dyDescent="0.2">
      <c r="A223" s="120" t="s">
        <v>1182</v>
      </c>
      <c r="B223" s="120" t="s">
        <v>1183</v>
      </c>
      <c r="C223" s="120" t="s">
        <v>1207</v>
      </c>
      <c r="D223" s="120" t="s">
        <v>1208</v>
      </c>
      <c r="E223" s="120" t="s">
        <v>1209</v>
      </c>
      <c r="F223" s="120" t="s">
        <v>1208</v>
      </c>
      <c r="G223" s="120" t="s">
        <v>1212</v>
      </c>
      <c r="H223" s="120" t="s">
        <v>1213</v>
      </c>
    </row>
    <row r="224" spans="1:8" ht="12.75" x14ac:dyDescent="0.2">
      <c r="A224" s="120" t="s">
        <v>1182</v>
      </c>
      <c r="B224" s="120" t="s">
        <v>1183</v>
      </c>
      <c r="C224" s="120" t="s">
        <v>1214</v>
      </c>
      <c r="D224" s="120" t="s">
        <v>1215</v>
      </c>
      <c r="E224" s="120" t="s">
        <v>1216</v>
      </c>
      <c r="F224" s="120" t="s">
        <v>1217</v>
      </c>
      <c r="G224" s="120" t="s">
        <v>1218</v>
      </c>
      <c r="H224" s="120" t="s">
        <v>1219</v>
      </c>
    </row>
    <row r="225" spans="1:8" ht="12.75" x14ac:dyDescent="0.2">
      <c r="A225" s="120" t="s">
        <v>1182</v>
      </c>
      <c r="B225" s="120" t="s">
        <v>1183</v>
      </c>
      <c r="C225" s="120" t="s">
        <v>1214</v>
      </c>
      <c r="D225" s="120" t="s">
        <v>1215</v>
      </c>
      <c r="E225" s="120" t="s">
        <v>1216</v>
      </c>
      <c r="F225" s="120" t="s">
        <v>1217</v>
      </c>
      <c r="G225" s="120" t="s">
        <v>1220</v>
      </c>
      <c r="H225" s="120" t="s">
        <v>1221</v>
      </c>
    </row>
    <row r="226" spans="1:8" ht="12.75" x14ac:dyDescent="0.2">
      <c r="A226" s="120" t="s">
        <v>1182</v>
      </c>
      <c r="B226" s="120" t="s">
        <v>1183</v>
      </c>
      <c r="C226" s="120" t="s">
        <v>1214</v>
      </c>
      <c r="D226" s="120" t="s">
        <v>1215</v>
      </c>
      <c r="E226" s="120" t="s">
        <v>1222</v>
      </c>
      <c r="F226" s="120" t="s">
        <v>1223</v>
      </c>
      <c r="G226" s="120" t="s">
        <v>1224</v>
      </c>
      <c r="H226" s="120" t="s">
        <v>1225</v>
      </c>
    </row>
    <row r="227" spans="1:8" ht="12.75" x14ac:dyDescent="0.2">
      <c r="A227" s="120" t="s">
        <v>1182</v>
      </c>
      <c r="B227" s="120" t="s">
        <v>1183</v>
      </c>
      <c r="C227" s="120" t="s">
        <v>1214</v>
      </c>
      <c r="D227" s="120" t="s">
        <v>1215</v>
      </c>
      <c r="E227" s="120" t="s">
        <v>1222</v>
      </c>
      <c r="F227" s="120" t="s">
        <v>1223</v>
      </c>
      <c r="G227" s="120" t="s">
        <v>1226</v>
      </c>
      <c r="H227" s="120" t="s">
        <v>1227</v>
      </c>
    </row>
    <row r="228" spans="1:8" ht="12.75" x14ac:dyDescent="0.2">
      <c r="A228" s="120" t="s">
        <v>1228</v>
      </c>
      <c r="B228" s="120" t="s">
        <v>1229</v>
      </c>
      <c r="C228" s="120" t="s">
        <v>1230</v>
      </c>
      <c r="D228" s="120" t="s">
        <v>1231</v>
      </c>
      <c r="E228" s="120" t="s">
        <v>1232</v>
      </c>
      <c r="F228" s="120" t="s">
        <v>1233</v>
      </c>
      <c r="G228" s="120" t="s">
        <v>1234</v>
      </c>
      <c r="H228" s="120" t="s">
        <v>1235</v>
      </c>
    </row>
    <row r="229" spans="1:8" ht="12.75" x14ac:dyDescent="0.2">
      <c r="A229" s="120" t="s">
        <v>1228</v>
      </c>
      <c r="B229" s="120" t="s">
        <v>1229</v>
      </c>
      <c r="C229" s="120" t="s">
        <v>1230</v>
      </c>
      <c r="D229" s="120" t="s">
        <v>1231</v>
      </c>
      <c r="E229" s="120" t="s">
        <v>1232</v>
      </c>
      <c r="F229" s="120" t="s">
        <v>1233</v>
      </c>
      <c r="G229" s="120" t="s">
        <v>1236</v>
      </c>
      <c r="H229" s="120" t="s">
        <v>1237</v>
      </c>
    </row>
    <row r="230" spans="1:8" ht="12.75" x14ac:dyDescent="0.2">
      <c r="A230" s="120" t="s">
        <v>1228</v>
      </c>
      <c r="B230" s="120" t="s">
        <v>1229</v>
      </c>
      <c r="C230" s="120" t="s">
        <v>1230</v>
      </c>
      <c r="D230" s="120" t="s">
        <v>1231</v>
      </c>
      <c r="E230" s="120" t="s">
        <v>1238</v>
      </c>
      <c r="F230" s="120" t="s">
        <v>1239</v>
      </c>
      <c r="G230" s="120" t="s">
        <v>1240</v>
      </c>
      <c r="H230" s="120" t="s">
        <v>1239</v>
      </c>
    </row>
    <row r="231" spans="1:8" ht="12.75" x14ac:dyDescent="0.2">
      <c r="A231" s="120" t="s">
        <v>1228</v>
      </c>
      <c r="B231" s="120" t="s">
        <v>1229</v>
      </c>
      <c r="C231" s="120" t="s">
        <v>1241</v>
      </c>
      <c r="D231" s="120" t="s">
        <v>1242</v>
      </c>
      <c r="E231" s="120" t="s">
        <v>1243</v>
      </c>
      <c r="F231" s="120" t="s">
        <v>1242</v>
      </c>
      <c r="G231" s="120" t="s">
        <v>1244</v>
      </c>
      <c r="H231" s="120" t="s">
        <v>1245</v>
      </c>
    </row>
    <row r="232" spans="1:8" ht="12.75" x14ac:dyDescent="0.2">
      <c r="A232" s="120" t="s">
        <v>1228</v>
      </c>
      <c r="B232" s="120" t="s">
        <v>1229</v>
      </c>
      <c r="C232" s="120" t="s">
        <v>1241</v>
      </c>
      <c r="D232" s="120" t="s">
        <v>1242</v>
      </c>
      <c r="E232" s="120" t="s">
        <v>1243</v>
      </c>
      <c r="F232" s="120" t="s">
        <v>1242</v>
      </c>
      <c r="G232" s="120" t="s">
        <v>1246</v>
      </c>
      <c r="H232" s="120" t="s">
        <v>1247</v>
      </c>
    </row>
    <row r="233" spans="1:8" ht="12.75" x14ac:dyDescent="0.2">
      <c r="A233" s="120" t="s">
        <v>1228</v>
      </c>
      <c r="B233" s="120" t="s">
        <v>1229</v>
      </c>
      <c r="C233" s="120" t="s">
        <v>1248</v>
      </c>
      <c r="D233" s="120" t="s">
        <v>1249</v>
      </c>
      <c r="E233" s="120" t="s">
        <v>1250</v>
      </c>
      <c r="F233" s="120" t="s">
        <v>1251</v>
      </c>
      <c r="G233" s="120" t="s">
        <v>1252</v>
      </c>
      <c r="H233" s="120" t="s">
        <v>1253</v>
      </c>
    </row>
    <row r="234" spans="1:8" ht="12.75" x14ac:dyDescent="0.2">
      <c r="A234" s="120" t="s">
        <v>1228</v>
      </c>
      <c r="B234" s="120" t="s">
        <v>1229</v>
      </c>
      <c r="C234" s="120" t="s">
        <v>1248</v>
      </c>
      <c r="D234" s="120" t="s">
        <v>1249</v>
      </c>
      <c r="E234" s="120" t="s">
        <v>1250</v>
      </c>
      <c r="F234" s="120" t="s">
        <v>1251</v>
      </c>
      <c r="G234" s="120" t="s">
        <v>1254</v>
      </c>
      <c r="H234" s="120" t="s">
        <v>1255</v>
      </c>
    </row>
    <row r="235" spans="1:8" ht="12.75" x14ac:dyDescent="0.2">
      <c r="A235" s="120" t="s">
        <v>1228</v>
      </c>
      <c r="B235" s="120" t="s">
        <v>1229</v>
      </c>
      <c r="C235" s="120" t="s">
        <v>1248</v>
      </c>
      <c r="D235" s="120" t="s">
        <v>1249</v>
      </c>
      <c r="E235" s="120" t="s">
        <v>1256</v>
      </c>
      <c r="F235" s="120" t="s">
        <v>1257</v>
      </c>
      <c r="G235" s="120" t="s">
        <v>1258</v>
      </c>
      <c r="H235" s="120" t="s">
        <v>1259</v>
      </c>
    </row>
    <row r="236" spans="1:8" ht="12.75" x14ac:dyDescent="0.2">
      <c r="A236" s="120" t="s">
        <v>1228</v>
      </c>
      <c r="B236" s="120" t="s">
        <v>1229</v>
      </c>
      <c r="C236" s="120" t="s">
        <v>1248</v>
      </c>
      <c r="D236" s="120" t="s">
        <v>1249</v>
      </c>
      <c r="E236" s="120" t="s">
        <v>1256</v>
      </c>
      <c r="F236" s="120" t="s">
        <v>1257</v>
      </c>
      <c r="G236" s="120" t="s">
        <v>1260</v>
      </c>
      <c r="H236" s="120" t="s">
        <v>1261</v>
      </c>
    </row>
    <row r="237" spans="1:8" ht="12.75" x14ac:dyDescent="0.2">
      <c r="A237" s="120" t="s">
        <v>1228</v>
      </c>
      <c r="B237" s="120" t="s">
        <v>1229</v>
      </c>
      <c r="C237" s="120" t="s">
        <v>1248</v>
      </c>
      <c r="D237" s="120" t="s">
        <v>1249</v>
      </c>
      <c r="E237" s="120" t="s">
        <v>1256</v>
      </c>
      <c r="F237" s="120" t="s">
        <v>1257</v>
      </c>
      <c r="G237" s="120" t="s">
        <v>1262</v>
      </c>
      <c r="H237" s="120" t="s">
        <v>1263</v>
      </c>
    </row>
    <row r="238" spans="1:8" ht="12.75" x14ac:dyDescent="0.2">
      <c r="A238" s="120" t="s">
        <v>1228</v>
      </c>
      <c r="B238" s="120" t="s">
        <v>1229</v>
      </c>
      <c r="C238" s="120" t="s">
        <v>1248</v>
      </c>
      <c r="D238" s="120" t="s">
        <v>1249</v>
      </c>
      <c r="E238" s="120" t="s">
        <v>1256</v>
      </c>
      <c r="F238" s="120" t="s">
        <v>1257</v>
      </c>
      <c r="G238" s="120" t="s">
        <v>1264</v>
      </c>
      <c r="H238" s="120" t="s">
        <v>1265</v>
      </c>
    </row>
    <row r="239" spans="1:8" ht="12.75" x14ac:dyDescent="0.2">
      <c r="A239" s="120" t="s">
        <v>1228</v>
      </c>
      <c r="B239" s="120" t="s">
        <v>1229</v>
      </c>
      <c r="C239" s="120" t="s">
        <v>1248</v>
      </c>
      <c r="D239" s="120" t="s">
        <v>1249</v>
      </c>
      <c r="E239" s="120" t="s">
        <v>1266</v>
      </c>
      <c r="F239" s="120" t="s">
        <v>1267</v>
      </c>
      <c r="G239" s="120" t="s">
        <v>1268</v>
      </c>
      <c r="H239" s="120" t="s">
        <v>1269</v>
      </c>
    </row>
    <row r="240" spans="1:8" ht="12.75" x14ac:dyDescent="0.2">
      <c r="A240" s="120" t="s">
        <v>1228</v>
      </c>
      <c r="B240" s="120" t="s">
        <v>1229</v>
      </c>
      <c r="C240" s="120" t="s">
        <v>1248</v>
      </c>
      <c r="D240" s="120" t="s">
        <v>1249</v>
      </c>
      <c r="E240" s="120" t="s">
        <v>1266</v>
      </c>
      <c r="F240" s="120" t="s">
        <v>1267</v>
      </c>
      <c r="G240" s="120" t="s">
        <v>1270</v>
      </c>
      <c r="H240" s="120" t="s">
        <v>1271</v>
      </c>
    </row>
    <row r="241" spans="1:8" ht="12.75" x14ac:dyDescent="0.2">
      <c r="A241" s="120" t="s">
        <v>1228</v>
      </c>
      <c r="B241" s="120" t="s">
        <v>1229</v>
      </c>
      <c r="C241" s="120" t="s">
        <v>1248</v>
      </c>
      <c r="D241" s="120" t="s">
        <v>1249</v>
      </c>
      <c r="E241" s="120" t="s">
        <v>1266</v>
      </c>
      <c r="F241" s="120" t="s">
        <v>1267</v>
      </c>
      <c r="G241" s="120" t="s">
        <v>1272</v>
      </c>
      <c r="H241" s="120" t="s">
        <v>1273</v>
      </c>
    </row>
    <row r="242" spans="1:8" ht="12.75" x14ac:dyDescent="0.2">
      <c r="A242" s="120" t="s">
        <v>1228</v>
      </c>
      <c r="B242" s="120" t="s">
        <v>1229</v>
      </c>
      <c r="C242" s="120" t="s">
        <v>1248</v>
      </c>
      <c r="D242" s="120" t="s">
        <v>1249</v>
      </c>
      <c r="E242" s="120" t="s">
        <v>1266</v>
      </c>
      <c r="F242" s="120" t="s">
        <v>1267</v>
      </c>
      <c r="G242" s="120" t="s">
        <v>1274</v>
      </c>
      <c r="H242" s="120" t="s">
        <v>1275</v>
      </c>
    </row>
    <row r="243" spans="1:8" ht="12.75" x14ac:dyDescent="0.2">
      <c r="A243" s="120" t="s">
        <v>1228</v>
      </c>
      <c r="B243" s="120" t="s">
        <v>1229</v>
      </c>
      <c r="C243" s="120" t="s">
        <v>1248</v>
      </c>
      <c r="D243" s="120" t="s">
        <v>1249</v>
      </c>
      <c r="E243" s="120" t="s">
        <v>1266</v>
      </c>
      <c r="F243" s="120" t="s">
        <v>1267</v>
      </c>
      <c r="G243" s="120" t="s">
        <v>1276</v>
      </c>
      <c r="H243" s="120" t="s">
        <v>1277</v>
      </c>
    </row>
    <row r="244" spans="1:8" ht="12.75" x14ac:dyDescent="0.2">
      <c r="A244" s="120" t="s">
        <v>1228</v>
      </c>
      <c r="B244" s="120" t="s">
        <v>1229</v>
      </c>
      <c r="C244" s="120" t="s">
        <v>1248</v>
      </c>
      <c r="D244" s="120" t="s">
        <v>1249</v>
      </c>
      <c r="E244" s="120" t="s">
        <v>1278</v>
      </c>
      <c r="F244" s="120" t="s">
        <v>1279</v>
      </c>
      <c r="G244" s="120" t="s">
        <v>1280</v>
      </c>
      <c r="H244" s="120" t="s">
        <v>1281</v>
      </c>
    </row>
    <row r="245" spans="1:8" ht="12.75" x14ac:dyDescent="0.2">
      <c r="A245" s="120" t="s">
        <v>1228</v>
      </c>
      <c r="B245" s="120" t="s">
        <v>1229</v>
      </c>
      <c r="C245" s="120" t="s">
        <v>1248</v>
      </c>
      <c r="D245" s="120" t="s">
        <v>1249</v>
      </c>
      <c r="E245" s="120" t="s">
        <v>1278</v>
      </c>
      <c r="F245" s="120" t="s">
        <v>1279</v>
      </c>
      <c r="G245" s="120" t="s">
        <v>1282</v>
      </c>
      <c r="H245" s="120" t="s">
        <v>1283</v>
      </c>
    </row>
    <row r="246" spans="1:8" ht="12.75" x14ac:dyDescent="0.2">
      <c r="A246" s="120" t="s">
        <v>1228</v>
      </c>
      <c r="B246" s="120" t="s">
        <v>1229</v>
      </c>
      <c r="C246" s="120" t="s">
        <v>1248</v>
      </c>
      <c r="D246" s="120" t="s">
        <v>1249</v>
      </c>
      <c r="E246" s="120" t="s">
        <v>1278</v>
      </c>
      <c r="F246" s="120" t="s">
        <v>1279</v>
      </c>
      <c r="G246" s="120" t="s">
        <v>1284</v>
      </c>
      <c r="H246" s="120" t="s">
        <v>1285</v>
      </c>
    </row>
    <row r="247" spans="1:8" ht="12.75" x14ac:dyDescent="0.2">
      <c r="A247" s="120" t="s">
        <v>1228</v>
      </c>
      <c r="B247" s="120" t="s">
        <v>1229</v>
      </c>
      <c r="C247" s="120" t="s">
        <v>1248</v>
      </c>
      <c r="D247" s="120" t="s">
        <v>1249</v>
      </c>
      <c r="E247" s="120" t="s">
        <v>1278</v>
      </c>
      <c r="F247" s="120" t="s">
        <v>1279</v>
      </c>
      <c r="G247" s="120" t="s">
        <v>1286</v>
      </c>
      <c r="H247" s="120" t="s">
        <v>1287</v>
      </c>
    </row>
    <row r="248" spans="1:8" ht="12.75" x14ac:dyDescent="0.2">
      <c r="A248" s="120" t="s">
        <v>1228</v>
      </c>
      <c r="B248" s="120" t="s">
        <v>1229</v>
      </c>
      <c r="C248" s="120" t="s">
        <v>1248</v>
      </c>
      <c r="D248" s="120" t="s">
        <v>1249</v>
      </c>
      <c r="E248" s="120" t="s">
        <v>1278</v>
      </c>
      <c r="F248" s="120" t="s">
        <v>1279</v>
      </c>
      <c r="G248" s="120" t="s">
        <v>1288</v>
      </c>
      <c r="H248" s="120" t="s">
        <v>1289</v>
      </c>
    </row>
    <row r="249" spans="1:8" ht="12.75" x14ac:dyDescent="0.2">
      <c r="A249" s="120" t="s">
        <v>1228</v>
      </c>
      <c r="B249" s="120" t="s">
        <v>1229</v>
      </c>
      <c r="C249" s="120" t="s">
        <v>1248</v>
      </c>
      <c r="D249" s="120" t="s">
        <v>1249</v>
      </c>
      <c r="E249" s="120" t="s">
        <v>1290</v>
      </c>
      <c r="F249" s="120" t="s">
        <v>1291</v>
      </c>
      <c r="G249" s="120" t="s">
        <v>1292</v>
      </c>
      <c r="H249" s="120" t="s">
        <v>1293</v>
      </c>
    </row>
    <row r="250" spans="1:8" ht="12.75" x14ac:dyDescent="0.2">
      <c r="A250" s="120" t="s">
        <v>1228</v>
      </c>
      <c r="B250" s="120" t="s">
        <v>1229</v>
      </c>
      <c r="C250" s="120" t="s">
        <v>1248</v>
      </c>
      <c r="D250" s="120" t="s">
        <v>1249</v>
      </c>
      <c r="E250" s="120" t="s">
        <v>1290</v>
      </c>
      <c r="F250" s="120" t="s">
        <v>1291</v>
      </c>
      <c r="G250" s="120" t="s">
        <v>1294</v>
      </c>
      <c r="H250" s="120" t="s">
        <v>1295</v>
      </c>
    </row>
    <row r="251" spans="1:8" ht="12.75" x14ac:dyDescent="0.2">
      <c r="A251" s="120" t="s">
        <v>1228</v>
      </c>
      <c r="B251" s="120" t="s">
        <v>1229</v>
      </c>
      <c r="C251" s="120" t="s">
        <v>1248</v>
      </c>
      <c r="D251" s="120" t="s">
        <v>1249</v>
      </c>
      <c r="E251" s="120" t="s">
        <v>1290</v>
      </c>
      <c r="F251" s="120" t="s">
        <v>1291</v>
      </c>
      <c r="G251" s="120" t="s">
        <v>1296</v>
      </c>
      <c r="H251" s="120" t="s">
        <v>1297</v>
      </c>
    </row>
    <row r="252" spans="1:8" ht="12.75" x14ac:dyDescent="0.2">
      <c r="A252" s="120" t="s">
        <v>33</v>
      </c>
      <c r="B252" s="120" t="s">
        <v>1298</v>
      </c>
      <c r="C252" s="120" t="s">
        <v>1299</v>
      </c>
      <c r="D252" s="120" t="s">
        <v>1300</v>
      </c>
      <c r="E252" s="120" t="s">
        <v>1301</v>
      </c>
      <c r="F252" s="120" t="s">
        <v>1302</v>
      </c>
      <c r="G252" s="120" t="s">
        <v>1303</v>
      </c>
      <c r="H252" s="120" t="s">
        <v>1304</v>
      </c>
    </row>
    <row r="253" spans="1:8" ht="12.75" x14ac:dyDescent="0.2">
      <c r="A253" s="120" t="s">
        <v>33</v>
      </c>
      <c r="B253" s="120" t="s">
        <v>1298</v>
      </c>
      <c r="C253" s="120" t="s">
        <v>1299</v>
      </c>
      <c r="D253" s="120" t="s">
        <v>1300</v>
      </c>
      <c r="E253" s="120" t="s">
        <v>1301</v>
      </c>
      <c r="F253" s="120" t="s">
        <v>1302</v>
      </c>
      <c r="G253" s="120" t="s">
        <v>1305</v>
      </c>
      <c r="H253" s="120" t="s">
        <v>1306</v>
      </c>
    </row>
    <row r="254" spans="1:8" ht="12.75" x14ac:dyDescent="0.2">
      <c r="A254" s="120" t="s">
        <v>33</v>
      </c>
      <c r="B254" s="120" t="s">
        <v>1298</v>
      </c>
      <c r="C254" s="120" t="s">
        <v>1299</v>
      </c>
      <c r="D254" s="120" t="s">
        <v>1300</v>
      </c>
      <c r="E254" s="120" t="s">
        <v>1301</v>
      </c>
      <c r="F254" s="120" t="s">
        <v>1302</v>
      </c>
      <c r="G254" s="120" t="s">
        <v>1307</v>
      </c>
      <c r="H254" s="120" t="s">
        <v>1308</v>
      </c>
    </row>
    <row r="255" spans="1:8" ht="12.75" x14ac:dyDescent="0.2">
      <c r="A255" s="120" t="s">
        <v>33</v>
      </c>
      <c r="B255" s="120" t="s">
        <v>1298</v>
      </c>
      <c r="C255" s="120" t="s">
        <v>1299</v>
      </c>
      <c r="D255" s="120" t="s">
        <v>1300</v>
      </c>
      <c r="E255" s="120" t="s">
        <v>1309</v>
      </c>
      <c r="F255" s="120" t="s">
        <v>1310</v>
      </c>
      <c r="G255" s="120" t="s">
        <v>1311</v>
      </c>
      <c r="H255" s="120" t="s">
        <v>1312</v>
      </c>
    </row>
    <row r="256" spans="1:8" ht="12.75" x14ac:dyDescent="0.2">
      <c r="A256" s="120" t="s">
        <v>33</v>
      </c>
      <c r="B256" s="120" t="s">
        <v>1298</v>
      </c>
      <c r="C256" s="120" t="s">
        <v>1299</v>
      </c>
      <c r="D256" s="120" t="s">
        <v>1300</v>
      </c>
      <c r="E256" s="120" t="s">
        <v>1309</v>
      </c>
      <c r="F256" s="120" t="s">
        <v>1310</v>
      </c>
      <c r="G256" s="120" t="s">
        <v>1313</v>
      </c>
      <c r="H256" s="120" t="s">
        <v>1314</v>
      </c>
    </row>
    <row r="257" spans="1:8" ht="12.75" x14ac:dyDescent="0.2">
      <c r="A257" s="120" t="s">
        <v>33</v>
      </c>
      <c r="B257" s="120" t="s">
        <v>1298</v>
      </c>
      <c r="C257" s="120" t="s">
        <v>1299</v>
      </c>
      <c r="D257" s="120" t="s">
        <v>1300</v>
      </c>
      <c r="E257" s="120" t="s">
        <v>1309</v>
      </c>
      <c r="F257" s="120" t="s">
        <v>1310</v>
      </c>
      <c r="G257" s="120" t="s">
        <v>1315</v>
      </c>
      <c r="H257" s="120" t="s">
        <v>1316</v>
      </c>
    </row>
    <row r="258" spans="1:8" ht="12.75" x14ac:dyDescent="0.2">
      <c r="A258" s="120" t="s">
        <v>33</v>
      </c>
      <c r="B258" s="120" t="s">
        <v>1298</v>
      </c>
      <c r="C258" s="120" t="s">
        <v>1299</v>
      </c>
      <c r="D258" s="120" t="s">
        <v>1300</v>
      </c>
      <c r="E258" s="120" t="s">
        <v>1317</v>
      </c>
      <c r="F258" s="120" t="s">
        <v>1318</v>
      </c>
      <c r="G258" s="120" t="s">
        <v>1319</v>
      </c>
      <c r="H258" s="120" t="s">
        <v>1320</v>
      </c>
    </row>
    <row r="259" spans="1:8" ht="12.75" x14ac:dyDescent="0.2">
      <c r="A259" s="120" t="s">
        <v>33</v>
      </c>
      <c r="B259" s="120" t="s">
        <v>1298</v>
      </c>
      <c r="C259" s="120" t="s">
        <v>1299</v>
      </c>
      <c r="D259" s="120" t="s">
        <v>1300</v>
      </c>
      <c r="E259" s="120" t="s">
        <v>1317</v>
      </c>
      <c r="F259" s="120" t="s">
        <v>1318</v>
      </c>
      <c r="G259" s="120" t="s">
        <v>1321</v>
      </c>
      <c r="H259" s="120" t="s">
        <v>1322</v>
      </c>
    </row>
    <row r="260" spans="1:8" ht="12.75" x14ac:dyDescent="0.2">
      <c r="A260" s="120" t="s">
        <v>33</v>
      </c>
      <c r="B260" s="120" t="s">
        <v>1298</v>
      </c>
      <c r="C260" s="120" t="s">
        <v>1299</v>
      </c>
      <c r="D260" s="120" t="s">
        <v>1300</v>
      </c>
      <c r="E260" s="120" t="s">
        <v>1317</v>
      </c>
      <c r="F260" s="120" t="s">
        <v>1318</v>
      </c>
      <c r="G260" s="120" t="s">
        <v>1323</v>
      </c>
      <c r="H260" s="120" t="s">
        <v>1324</v>
      </c>
    </row>
    <row r="261" spans="1:8" ht="12.75" x14ac:dyDescent="0.2">
      <c r="A261" s="120" t="s">
        <v>33</v>
      </c>
      <c r="B261" s="120" t="s">
        <v>1298</v>
      </c>
      <c r="C261" s="120" t="s">
        <v>1325</v>
      </c>
      <c r="D261" s="120" t="s">
        <v>1326</v>
      </c>
      <c r="E261" s="120" t="s">
        <v>1327</v>
      </c>
      <c r="F261" s="120" t="s">
        <v>1328</v>
      </c>
      <c r="G261" s="120" t="s">
        <v>1329</v>
      </c>
      <c r="H261" s="120" t="s">
        <v>1330</v>
      </c>
    </row>
    <row r="262" spans="1:8" ht="12.75" x14ac:dyDescent="0.2">
      <c r="A262" s="120" t="s">
        <v>33</v>
      </c>
      <c r="B262" s="120" t="s">
        <v>1298</v>
      </c>
      <c r="C262" s="120" t="s">
        <v>1325</v>
      </c>
      <c r="D262" s="120" t="s">
        <v>1326</v>
      </c>
      <c r="E262" s="120" t="s">
        <v>1327</v>
      </c>
      <c r="F262" s="120" t="s">
        <v>1328</v>
      </c>
      <c r="G262" s="120" t="s">
        <v>1331</v>
      </c>
      <c r="H262" s="120" t="s">
        <v>1332</v>
      </c>
    </row>
    <row r="263" spans="1:8" ht="12.75" x14ac:dyDescent="0.2">
      <c r="A263" s="120" t="s">
        <v>33</v>
      </c>
      <c r="B263" s="120" t="s">
        <v>1298</v>
      </c>
      <c r="C263" s="120" t="s">
        <v>1325</v>
      </c>
      <c r="D263" s="120" t="s">
        <v>1326</v>
      </c>
      <c r="E263" s="120" t="s">
        <v>1333</v>
      </c>
      <c r="F263" s="120" t="s">
        <v>1334</v>
      </c>
      <c r="G263" s="120" t="s">
        <v>1335</v>
      </c>
      <c r="H263" s="120" t="s">
        <v>1336</v>
      </c>
    </row>
    <row r="264" spans="1:8" ht="12.75" x14ac:dyDescent="0.2">
      <c r="A264" s="120" t="s">
        <v>33</v>
      </c>
      <c r="B264" s="120" t="s">
        <v>1298</v>
      </c>
      <c r="C264" s="120" t="s">
        <v>1325</v>
      </c>
      <c r="D264" s="120" t="s">
        <v>1326</v>
      </c>
      <c r="E264" s="120" t="s">
        <v>1333</v>
      </c>
      <c r="F264" s="120" t="s">
        <v>1334</v>
      </c>
      <c r="G264" s="120" t="s">
        <v>1337</v>
      </c>
      <c r="H264" s="120" t="s">
        <v>1338</v>
      </c>
    </row>
    <row r="265" spans="1:8" ht="12.75" x14ac:dyDescent="0.2">
      <c r="A265" s="120" t="s">
        <v>33</v>
      </c>
      <c r="B265" s="120" t="s">
        <v>1298</v>
      </c>
      <c r="C265" s="120" t="s">
        <v>1325</v>
      </c>
      <c r="D265" s="120" t="s">
        <v>1326</v>
      </c>
      <c r="E265" s="120" t="s">
        <v>1333</v>
      </c>
      <c r="F265" s="120" t="s">
        <v>1334</v>
      </c>
      <c r="G265" s="120" t="s">
        <v>1339</v>
      </c>
      <c r="H265" s="120" t="s">
        <v>1340</v>
      </c>
    </row>
    <row r="266" spans="1:8" ht="12.75" x14ac:dyDescent="0.2">
      <c r="A266" s="120" t="s">
        <v>33</v>
      </c>
      <c r="B266" s="120" t="s">
        <v>1298</v>
      </c>
      <c r="C266" s="120" t="s">
        <v>1325</v>
      </c>
      <c r="D266" s="120" t="s">
        <v>1326</v>
      </c>
      <c r="E266" s="120" t="s">
        <v>1333</v>
      </c>
      <c r="F266" s="120" t="s">
        <v>1334</v>
      </c>
      <c r="G266" s="120" t="s">
        <v>1341</v>
      </c>
      <c r="H266" s="120" t="s">
        <v>1342</v>
      </c>
    </row>
    <row r="267" spans="1:8" ht="12.75" x14ac:dyDescent="0.2">
      <c r="A267" s="120" t="s">
        <v>33</v>
      </c>
      <c r="B267" s="120" t="s">
        <v>1298</v>
      </c>
      <c r="C267" s="120" t="s">
        <v>1325</v>
      </c>
      <c r="D267" s="120" t="s">
        <v>1326</v>
      </c>
      <c r="E267" s="120" t="s">
        <v>1333</v>
      </c>
      <c r="F267" s="120" t="s">
        <v>1334</v>
      </c>
      <c r="G267" s="120" t="s">
        <v>1343</v>
      </c>
      <c r="H267" s="120" t="s">
        <v>1344</v>
      </c>
    </row>
    <row r="268" spans="1:8" ht="12.75" x14ac:dyDescent="0.2">
      <c r="A268" s="120" t="s">
        <v>33</v>
      </c>
      <c r="B268" s="120" t="s">
        <v>1298</v>
      </c>
      <c r="C268" s="120" t="s">
        <v>1345</v>
      </c>
      <c r="D268" s="120" t="s">
        <v>1346</v>
      </c>
      <c r="E268" s="120" t="s">
        <v>1347</v>
      </c>
      <c r="F268" s="120" t="s">
        <v>1346</v>
      </c>
      <c r="G268" s="120" t="s">
        <v>1348</v>
      </c>
      <c r="H268" s="120" t="s">
        <v>1349</v>
      </c>
    </row>
    <row r="269" spans="1:8" ht="12.75" x14ac:dyDescent="0.2">
      <c r="A269" s="120" t="s">
        <v>33</v>
      </c>
      <c r="B269" s="120" t="s">
        <v>1298</v>
      </c>
      <c r="C269" s="120" t="s">
        <v>1345</v>
      </c>
      <c r="D269" s="120" t="s">
        <v>1346</v>
      </c>
      <c r="E269" s="120" t="s">
        <v>1347</v>
      </c>
      <c r="F269" s="120" t="s">
        <v>1346</v>
      </c>
      <c r="G269" s="120" t="s">
        <v>1350</v>
      </c>
      <c r="H269" s="120" t="s">
        <v>1351</v>
      </c>
    </row>
    <row r="270" spans="1:8" ht="12.75" x14ac:dyDescent="0.2">
      <c r="A270" s="120" t="s">
        <v>33</v>
      </c>
      <c r="B270" s="120" t="s">
        <v>1298</v>
      </c>
      <c r="C270" s="120" t="s">
        <v>1345</v>
      </c>
      <c r="D270" s="120" t="s">
        <v>1346</v>
      </c>
      <c r="E270" s="120" t="s">
        <v>1347</v>
      </c>
      <c r="F270" s="120" t="s">
        <v>1346</v>
      </c>
      <c r="G270" s="120" t="s">
        <v>1352</v>
      </c>
      <c r="H270" s="120" t="s">
        <v>1353</v>
      </c>
    </row>
    <row r="271" spans="1:8" ht="12.75" x14ac:dyDescent="0.2">
      <c r="A271" s="120" t="s">
        <v>33</v>
      </c>
      <c r="B271" s="120" t="s">
        <v>1298</v>
      </c>
      <c r="C271" s="120" t="s">
        <v>1345</v>
      </c>
      <c r="D271" s="120" t="s">
        <v>1346</v>
      </c>
      <c r="E271" s="120" t="s">
        <v>1347</v>
      </c>
      <c r="F271" s="120" t="s">
        <v>1346</v>
      </c>
      <c r="G271" s="120" t="s">
        <v>1354</v>
      </c>
      <c r="H271" s="120" t="s">
        <v>1355</v>
      </c>
    </row>
    <row r="272" spans="1:8" ht="12.75" x14ac:dyDescent="0.2">
      <c r="A272" s="120" t="s">
        <v>33</v>
      </c>
      <c r="B272" s="120" t="s">
        <v>1298</v>
      </c>
      <c r="C272" s="120" t="s">
        <v>1345</v>
      </c>
      <c r="D272" s="120" t="s">
        <v>1346</v>
      </c>
      <c r="E272" s="120" t="s">
        <v>1347</v>
      </c>
      <c r="F272" s="120" t="s">
        <v>1346</v>
      </c>
      <c r="G272" s="120" t="s">
        <v>1356</v>
      </c>
      <c r="H272" s="120" t="s">
        <v>1357</v>
      </c>
    </row>
    <row r="273" spans="1:8" ht="12.75" x14ac:dyDescent="0.2">
      <c r="A273" s="120" t="s">
        <v>33</v>
      </c>
      <c r="B273" s="120" t="s">
        <v>1298</v>
      </c>
      <c r="C273" s="120" t="s">
        <v>1358</v>
      </c>
      <c r="D273" s="120" t="s">
        <v>1359</v>
      </c>
      <c r="E273" s="120" t="s">
        <v>1360</v>
      </c>
      <c r="F273" s="120" t="s">
        <v>1359</v>
      </c>
      <c r="G273" s="120" t="s">
        <v>1361</v>
      </c>
      <c r="H273" s="120" t="s">
        <v>1362</v>
      </c>
    </row>
    <row r="274" spans="1:8" ht="12.75" x14ac:dyDescent="0.2">
      <c r="A274" s="120" t="s">
        <v>33</v>
      </c>
      <c r="B274" s="120" t="s">
        <v>1298</v>
      </c>
      <c r="C274" s="120" t="s">
        <v>1358</v>
      </c>
      <c r="D274" s="120" t="s">
        <v>1359</v>
      </c>
      <c r="E274" s="120" t="s">
        <v>1360</v>
      </c>
      <c r="F274" s="120" t="s">
        <v>1359</v>
      </c>
      <c r="G274" s="120" t="s">
        <v>1363</v>
      </c>
      <c r="H274" s="120" t="s">
        <v>1364</v>
      </c>
    </row>
    <row r="275" spans="1:8" ht="12.75" x14ac:dyDescent="0.2">
      <c r="A275" s="120" t="s">
        <v>33</v>
      </c>
      <c r="B275" s="120" t="s">
        <v>1298</v>
      </c>
      <c r="C275" s="120" t="s">
        <v>1358</v>
      </c>
      <c r="D275" s="120" t="s">
        <v>1359</v>
      </c>
      <c r="E275" s="120" t="s">
        <v>1360</v>
      </c>
      <c r="F275" s="120" t="s">
        <v>1359</v>
      </c>
      <c r="G275" s="120" t="s">
        <v>1365</v>
      </c>
      <c r="H275" s="120" t="s">
        <v>1366</v>
      </c>
    </row>
    <row r="276" spans="1:8" ht="12.75" x14ac:dyDescent="0.2">
      <c r="A276" s="120" t="s">
        <v>33</v>
      </c>
      <c r="B276" s="120" t="s">
        <v>1298</v>
      </c>
      <c r="C276" s="120" t="s">
        <v>1358</v>
      </c>
      <c r="D276" s="120" t="s">
        <v>1359</v>
      </c>
      <c r="E276" s="120" t="s">
        <v>1360</v>
      </c>
      <c r="F276" s="120" t="s">
        <v>1359</v>
      </c>
      <c r="G276" s="120" t="s">
        <v>1367</v>
      </c>
      <c r="H276" s="120" t="s">
        <v>1368</v>
      </c>
    </row>
    <row r="277" spans="1:8" ht="12.75" x14ac:dyDescent="0.2">
      <c r="A277" s="120" t="s">
        <v>33</v>
      </c>
      <c r="B277" s="120" t="s">
        <v>1298</v>
      </c>
      <c r="C277" s="120" t="s">
        <v>1358</v>
      </c>
      <c r="D277" s="120" t="s">
        <v>1359</v>
      </c>
      <c r="E277" s="120" t="s">
        <v>1360</v>
      </c>
      <c r="F277" s="120" t="s">
        <v>1359</v>
      </c>
      <c r="G277" s="120" t="s">
        <v>1369</v>
      </c>
      <c r="H277" s="120" t="s">
        <v>1370</v>
      </c>
    </row>
    <row r="278" spans="1:8" ht="12.75" x14ac:dyDescent="0.2">
      <c r="A278" s="120" t="s">
        <v>33</v>
      </c>
      <c r="B278" s="120" t="s">
        <v>1298</v>
      </c>
      <c r="C278" s="120" t="s">
        <v>1358</v>
      </c>
      <c r="D278" s="120" t="s">
        <v>1359</v>
      </c>
      <c r="E278" s="120" t="s">
        <v>1360</v>
      </c>
      <c r="F278" s="120" t="s">
        <v>1359</v>
      </c>
      <c r="G278" s="120" t="s">
        <v>1371</v>
      </c>
      <c r="H278" s="120" t="s">
        <v>1372</v>
      </c>
    </row>
    <row r="279" spans="1:8" ht="12.75" x14ac:dyDescent="0.2">
      <c r="A279" s="120" t="s">
        <v>33</v>
      </c>
      <c r="B279" s="120" t="s">
        <v>1298</v>
      </c>
      <c r="C279" s="120" t="s">
        <v>1358</v>
      </c>
      <c r="D279" s="120" t="s">
        <v>1359</v>
      </c>
      <c r="E279" s="120" t="s">
        <v>1360</v>
      </c>
      <c r="F279" s="120" t="s">
        <v>1359</v>
      </c>
      <c r="G279" s="120" t="s">
        <v>1373</v>
      </c>
      <c r="H279" s="120" t="s">
        <v>1374</v>
      </c>
    </row>
    <row r="280" spans="1:8" ht="12.75" x14ac:dyDescent="0.2">
      <c r="A280" s="120" t="s">
        <v>33</v>
      </c>
      <c r="B280" s="120" t="s">
        <v>1298</v>
      </c>
      <c r="C280" s="120" t="s">
        <v>1375</v>
      </c>
      <c r="D280" s="120" t="s">
        <v>1376</v>
      </c>
      <c r="E280" s="120" t="s">
        <v>1377</v>
      </c>
      <c r="F280" s="120" t="s">
        <v>1378</v>
      </c>
      <c r="G280" s="120" t="s">
        <v>1379</v>
      </c>
      <c r="H280" s="120" t="s">
        <v>1380</v>
      </c>
    </row>
    <row r="281" spans="1:8" ht="12.75" x14ac:dyDescent="0.2">
      <c r="A281" s="120" t="s">
        <v>33</v>
      </c>
      <c r="B281" s="120" t="s">
        <v>1298</v>
      </c>
      <c r="C281" s="120" t="s">
        <v>1375</v>
      </c>
      <c r="D281" s="120" t="s">
        <v>1376</v>
      </c>
      <c r="E281" s="120" t="s">
        <v>1377</v>
      </c>
      <c r="F281" s="120" t="s">
        <v>1378</v>
      </c>
      <c r="G281" s="120" t="s">
        <v>1381</v>
      </c>
      <c r="H281" s="120" t="s">
        <v>1382</v>
      </c>
    </row>
    <row r="282" spans="1:8" ht="12.75" x14ac:dyDescent="0.2">
      <c r="A282" s="120" t="s">
        <v>33</v>
      </c>
      <c r="B282" s="120" t="s">
        <v>1298</v>
      </c>
      <c r="C282" s="120" t="s">
        <v>1375</v>
      </c>
      <c r="D282" s="120" t="s">
        <v>1376</v>
      </c>
      <c r="E282" s="120" t="s">
        <v>1383</v>
      </c>
      <c r="F282" s="120" t="s">
        <v>1384</v>
      </c>
      <c r="G282" s="120" t="s">
        <v>1385</v>
      </c>
      <c r="H282" s="120" t="s">
        <v>1384</v>
      </c>
    </row>
    <row r="283" spans="1:8" ht="12.75" x14ac:dyDescent="0.2">
      <c r="A283" s="120" t="s">
        <v>33</v>
      </c>
      <c r="B283" s="120" t="s">
        <v>1298</v>
      </c>
      <c r="C283" s="120" t="s">
        <v>1375</v>
      </c>
      <c r="D283" s="120" t="s">
        <v>1376</v>
      </c>
      <c r="E283" s="120" t="s">
        <v>1386</v>
      </c>
      <c r="F283" s="120" t="s">
        <v>1387</v>
      </c>
      <c r="G283" s="120" t="s">
        <v>1388</v>
      </c>
      <c r="H283" s="120" t="s">
        <v>1389</v>
      </c>
    </row>
    <row r="284" spans="1:8" ht="12.75" x14ac:dyDescent="0.2">
      <c r="A284" s="120" t="s">
        <v>33</v>
      </c>
      <c r="B284" s="120" t="s">
        <v>1298</v>
      </c>
      <c r="C284" s="120" t="s">
        <v>1375</v>
      </c>
      <c r="D284" s="120" t="s">
        <v>1376</v>
      </c>
      <c r="E284" s="120" t="s">
        <v>1386</v>
      </c>
      <c r="F284" s="120" t="s">
        <v>1387</v>
      </c>
      <c r="G284" s="120" t="s">
        <v>1390</v>
      </c>
      <c r="H284" s="120" t="s">
        <v>1391</v>
      </c>
    </row>
    <row r="285" spans="1:8" ht="12.75" x14ac:dyDescent="0.2">
      <c r="A285" s="120" t="s">
        <v>33</v>
      </c>
      <c r="B285" s="120" t="s">
        <v>1298</v>
      </c>
      <c r="C285" s="120" t="s">
        <v>1375</v>
      </c>
      <c r="D285" s="120" t="s">
        <v>1376</v>
      </c>
      <c r="E285" s="120" t="s">
        <v>1386</v>
      </c>
      <c r="F285" s="120" t="s">
        <v>1387</v>
      </c>
      <c r="G285" s="120" t="s">
        <v>1392</v>
      </c>
      <c r="H285" s="120" t="s">
        <v>1393</v>
      </c>
    </row>
    <row r="286" spans="1:8" ht="12.75" x14ac:dyDescent="0.2">
      <c r="A286" s="120" t="s">
        <v>33</v>
      </c>
      <c r="B286" s="120" t="s">
        <v>1298</v>
      </c>
      <c r="C286" s="120" t="s">
        <v>1375</v>
      </c>
      <c r="D286" s="120" t="s">
        <v>1376</v>
      </c>
      <c r="E286" s="120" t="s">
        <v>1386</v>
      </c>
      <c r="F286" s="120" t="s">
        <v>1387</v>
      </c>
      <c r="G286" s="120" t="s">
        <v>1394</v>
      </c>
      <c r="H286" s="120" t="s">
        <v>1395</v>
      </c>
    </row>
    <row r="287" spans="1:8" ht="12.75" x14ac:dyDescent="0.2">
      <c r="A287" s="120" t="s">
        <v>33</v>
      </c>
      <c r="B287" s="120" t="s">
        <v>1298</v>
      </c>
      <c r="C287" s="120" t="s">
        <v>1375</v>
      </c>
      <c r="D287" s="120" t="s">
        <v>1376</v>
      </c>
      <c r="E287" s="120" t="s">
        <v>1386</v>
      </c>
      <c r="F287" s="120" t="s">
        <v>1387</v>
      </c>
      <c r="G287" s="120" t="s">
        <v>1396</v>
      </c>
      <c r="H287" s="120" t="s">
        <v>1397</v>
      </c>
    </row>
    <row r="288" spans="1:8" ht="12.75" x14ac:dyDescent="0.2">
      <c r="A288" s="120" t="s">
        <v>33</v>
      </c>
      <c r="B288" s="120" t="s">
        <v>1298</v>
      </c>
      <c r="C288" s="120" t="s">
        <v>1375</v>
      </c>
      <c r="D288" s="120" t="s">
        <v>1376</v>
      </c>
      <c r="E288" s="120" t="s">
        <v>1386</v>
      </c>
      <c r="F288" s="120" t="s">
        <v>1387</v>
      </c>
      <c r="G288" s="120" t="s">
        <v>1398</v>
      </c>
      <c r="H288" s="120" t="s">
        <v>1399</v>
      </c>
    </row>
    <row r="289" spans="1:8" ht="12.75" x14ac:dyDescent="0.2">
      <c r="A289" s="120" t="s">
        <v>33</v>
      </c>
      <c r="B289" s="120" t="s">
        <v>1298</v>
      </c>
      <c r="C289" s="120" t="s">
        <v>1375</v>
      </c>
      <c r="D289" s="120" t="s">
        <v>1376</v>
      </c>
      <c r="E289" s="120" t="s">
        <v>1386</v>
      </c>
      <c r="F289" s="120" t="s">
        <v>1387</v>
      </c>
      <c r="G289" s="120" t="s">
        <v>1400</v>
      </c>
      <c r="H289" s="120" t="s">
        <v>1401</v>
      </c>
    </row>
    <row r="290" spans="1:8" ht="12.75" x14ac:dyDescent="0.2">
      <c r="A290" s="120" t="s">
        <v>33</v>
      </c>
      <c r="B290" s="120" t="s">
        <v>1298</v>
      </c>
      <c r="C290" s="120" t="s">
        <v>1402</v>
      </c>
      <c r="D290" s="120" t="s">
        <v>1403</v>
      </c>
      <c r="E290" s="120" t="s">
        <v>1404</v>
      </c>
      <c r="F290" s="120" t="s">
        <v>1403</v>
      </c>
      <c r="G290" s="120" t="s">
        <v>1405</v>
      </c>
      <c r="H290" s="120" t="s">
        <v>1403</v>
      </c>
    </row>
    <row r="291" spans="1:8" ht="12.75" x14ac:dyDescent="0.2">
      <c r="A291" s="120" t="s">
        <v>37</v>
      </c>
      <c r="B291" s="120" t="s">
        <v>1406</v>
      </c>
      <c r="C291" s="120" t="s">
        <v>1407</v>
      </c>
      <c r="D291" s="120" t="s">
        <v>1408</v>
      </c>
      <c r="E291" s="120" t="s">
        <v>1409</v>
      </c>
      <c r="F291" s="120" t="s">
        <v>1410</v>
      </c>
      <c r="G291" s="120" t="s">
        <v>1411</v>
      </c>
      <c r="H291" s="120" t="s">
        <v>1412</v>
      </c>
    </row>
    <row r="292" spans="1:8" ht="12.75" x14ac:dyDescent="0.2">
      <c r="A292" s="120" t="s">
        <v>37</v>
      </c>
      <c r="B292" s="120" t="s">
        <v>1406</v>
      </c>
      <c r="C292" s="120" t="s">
        <v>1407</v>
      </c>
      <c r="D292" s="120" t="s">
        <v>1408</v>
      </c>
      <c r="E292" s="120" t="s">
        <v>1409</v>
      </c>
      <c r="F292" s="120" t="s">
        <v>1410</v>
      </c>
      <c r="G292" s="120" t="s">
        <v>1413</v>
      </c>
      <c r="H292" s="120" t="s">
        <v>1414</v>
      </c>
    </row>
    <row r="293" spans="1:8" ht="12.75" x14ac:dyDescent="0.2">
      <c r="A293" s="120" t="s">
        <v>37</v>
      </c>
      <c r="B293" s="120" t="s">
        <v>1406</v>
      </c>
      <c r="C293" s="120" t="s">
        <v>1407</v>
      </c>
      <c r="D293" s="120" t="s">
        <v>1408</v>
      </c>
      <c r="E293" s="120" t="s">
        <v>1409</v>
      </c>
      <c r="F293" s="120" t="s">
        <v>1410</v>
      </c>
      <c r="G293" s="120" t="s">
        <v>1415</v>
      </c>
      <c r="H293" s="120" t="s">
        <v>1416</v>
      </c>
    </row>
    <row r="294" spans="1:8" ht="12.75" x14ac:dyDescent="0.2">
      <c r="A294" s="120" t="s">
        <v>37</v>
      </c>
      <c r="B294" s="120" t="s">
        <v>1406</v>
      </c>
      <c r="C294" s="120" t="s">
        <v>1407</v>
      </c>
      <c r="D294" s="120" t="s">
        <v>1408</v>
      </c>
      <c r="E294" s="120" t="s">
        <v>1417</v>
      </c>
      <c r="F294" s="120" t="s">
        <v>1418</v>
      </c>
      <c r="G294" s="120" t="s">
        <v>1419</v>
      </c>
      <c r="H294" s="120" t="s">
        <v>1420</v>
      </c>
    </row>
    <row r="295" spans="1:8" ht="12.75" x14ac:dyDescent="0.2">
      <c r="A295" s="120" t="s">
        <v>37</v>
      </c>
      <c r="B295" s="120" t="s">
        <v>1406</v>
      </c>
      <c r="C295" s="120" t="s">
        <v>1407</v>
      </c>
      <c r="D295" s="120" t="s">
        <v>1408</v>
      </c>
      <c r="E295" s="120" t="s">
        <v>1417</v>
      </c>
      <c r="F295" s="120" t="s">
        <v>1418</v>
      </c>
      <c r="G295" s="120" t="s">
        <v>1421</v>
      </c>
      <c r="H295" s="120" t="s">
        <v>1422</v>
      </c>
    </row>
    <row r="296" spans="1:8" ht="12.75" x14ac:dyDescent="0.2">
      <c r="A296" s="120" t="s">
        <v>37</v>
      </c>
      <c r="B296" s="120" t="s">
        <v>1406</v>
      </c>
      <c r="C296" s="120" t="s">
        <v>1423</v>
      </c>
      <c r="D296" s="120" t="s">
        <v>1424</v>
      </c>
      <c r="E296" s="120" t="s">
        <v>1425</v>
      </c>
      <c r="F296" s="120" t="s">
        <v>1424</v>
      </c>
      <c r="G296" s="120" t="s">
        <v>1426</v>
      </c>
      <c r="H296" s="120" t="s">
        <v>1424</v>
      </c>
    </row>
    <row r="297" spans="1:8" ht="12.75" x14ac:dyDescent="0.2">
      <c r="A297" s="120" t="s">
        <v>37</v>
      </c>
      <c r="B297" s="120" t="s">
        <v>1406</v>
      </c>
      <c r="C297" s="120" t="s">
        <v>1427</v>
      </c>
      <c r="D297" s="120" t="s">
        <v>1428</v>
      </c>
      <c r="E297" s="120" t="s">
        <v>1429</v>
      </c>
      <c r="F297" s="120" t="s">
        <v>1430</v>
      </c>
      <c r="G297" s="120" t="s">
        <v>1431</v>
      </c>
      <c r="H297" s="120" t="s">
        <v>1430</v>
      </c>
    </row>
    <row r="298" spans="1:8" ht="12.75" x14ac:dyDescent="0.2">
      <c r="A298" s="120" t="s">
        <v>37</v>
      </c>
      <c r="B298" s="120" t="s">
        <v>1406</v>
      </c>
      <c r="C298" s="120" t="s">
        <v>1427</v>
      </c>
      <c r="D298" s="120" t="s">
        <v>1428</v>
      </c>
      <c r="E298" s="120" t="s">
        <v>1432</v>
      </c>
      <c r="F298" s="120" t="s">
        <v>1433</v>
      </c>
      <c r="G298" s="120" t="s">
        <v>1434</v>
      </c>
      <c r="H298" s="120" t="s">
        <v>1435</v>
      </c>
    </row>
    <row r="299" spans="1:8" ht="12.75" x14ac:dyDescent="0.2">
      <c r="A299" s="120" t="s">
        <v>37</v>
      </c>
      <c r="B299" s="120" t="s">
        <v>1406</v>
      </c>
      <c r="C299" s="120" t="s">
        <v>1427</v>
      </c>
      <c r="D299" s="120" t="s">
        <v>1428</v>
      </c>
      <c r="E299" s="120" t="s">
        <v>1432</v>
      </c>
      <c r="F299" s="120" t="s">
        <v>1433</v>
      </c>
      <c r="G299" s="120" t="s">
        <v>1436</v>
      </c>
      <c r="H299" s="120" t="s">
        <v>1437</v>
      </c>
    </row>
    <row r="300" spans="1:8" ht="12.75" x14ac:dyDescent="0.2">
      <c r="A300" s="120" t="s">
        <v>37</v>
      </c>
      <c r="B300" s="120" t="s">
        <v>1406</v>
      </c>
      <c r="C300" s="120" t="s">
        <v>1427</v>
      </c>
      <c r="D300" s="120" t="s">
        <v>1428</v>
      </c>
      <c r="E300" s="120" t="s">
        <v>1432</v>
      </c>
      <c r="F300" s="120" t="s">
        <v>1433</v>
      </c>
      <c r="G300" s="120" t="s">
        <v>1438</v>
      </c>
      <c r="H300" s="120" t="s">
        <v>1439</v>
      </c>
    </row>
    <row r="301" spans="1:8" ht="12.75" x14ac:dyDescent="0.2">
      <c r="A301" s="120" t="s">
        <v>37</v>
      </c>
      <c r="B301" s="120" t="s">
        <v>1406</v>
      </c>
      <c r="C301" s="120" t="s">
        <v>1427</v>
      </c>
      <c r="D301" s="120" t="s">
        <v>1428</v>
      </c>
      <c r="E301" s="120" t="s">
        <v>1432</v>
      </c>
      <c r="F301" s="120" t="s">
        <v>1433</v>
      </c>
      <c r="G301" s="120" t="s">
        <v>1440</v>
      </c>
      <c r="H301" s="120" t="s">
        <v>1441</v>
      </c>
    </row>
    <row r="302" spans="1:8" ht="12.75" x14ac:dyDescent="0.2">
      <c r="A302" s="120" t="s">
        <v>37</v>
      </c>
      <c r="B302" s="120" t="s">
        <v>1406</v>
      </c>
      <c r="C302" s="120" t="s">
        <v>1442</v>
      </c>
      <c r="D302" s="120" t="s">
        <v>1443</v>
      </c>
      <c r="E302" s="120" t="s">
        <v>1444</v>
      </c>
      <c r="F302" s="120" t="s">
        <v>1445</v>
      </c>
      <c r="G302" s="120" t="s">
        <v>1446</v>
      </c>
      <c r="H302" s="120" t="s">
        <v>1447</v>
      </c>
    </row>
    <row r="303" spans="1:8" ht="12.75" x14ac:dyDescent="0.2">
      <c r="A303" s="120" t="s">
        <v>37</v>
      </c>
      <c r="B303" s="120" t="s">
        <v>1406</v>
      </c>
      <c r="C303" s="120" t="s">
        <v>1442</v>
      </c>
      <c r="D303" s="120" t="s">
        <v>1443</v>
      </c>
      <c r="E303" s="120" t="s">
        <v>1444</v>
      </c>
      <c r="F303" s="120" t="s">
        <v>1445</v>
      </c>
      <c r="G303" s="120" t="s">
        <v>1448</v>
      </c>
      <c r="H303" s="120" t="s">
        <v>1449</v>
      </c>
    </row>
    <row r="304" spans="1:8" ht="12.75" x14ac:dyDescent="0.2">
      <c r="A304" s="120" t="s">
        <v>37</v>
      </c>
      <c r="B304" s="120" t="s">
        <v>1406</v>
      </c>
      <c r="C304" s="120" t="s">
        <v>1442</v>
      </c>
      <c r="D304" s="120" t="s">
        <v>1443</v>
      </c>
      <c r="E304" s="120" t="s">
        <v>1444</v>
      </c>
      <c r="F304" s="120" t="s">
        <v>1445</v>
      </c>
      <c r="G304" s="120" t="s">
        <v>1450</v>
      </c>
      <c r="H304" s="120" t="s">
        <v>1451</v>
      </c>
    </row>
    <row r="305" spans="1:8" ht="12.75" x14ac:dyDescent="0.2">
      <c r="A305" s="120" t="s">
        <v>37</v>
      </c>
      <c r="B305" s="120" t="s">
        <v>1406</v>
      </c>
      <c r="C305" s="120" t="s">
        <v>1442</v>
      </c>
      <c r="D305" s="120" t="s">
        <v>1443</v>
      </c>
      <c r="E305" s="120" t="s">
        <v>1444</v>
      </c>
      <c r="F305" s="120" t="s">
        <v>1445</v>
      </c>
      <c r="G305" s="120" t="s">
        <v>1452</v>
      </c>
      <c r="H305" s="120" t="s">
        <v>1453</v>
      </c>
    </row>
    <row r="306" spans="1:8" ht="12.75" x14ac:dyDescent="0.2">
      <c r="A306" s="120" t="s">
        <v>37</v>
      </c>
      <c r="B306" s="120" t="s">
        <v>1406</v>
      </c>
      <c r="C306" s="120" t="s">
        <v>1442</v>
      </c>
      <c r="D306" s="120" t="s">
        <v>1443</v>
      </c>
      <c r="E306" s="120" t="s">
        <v>1454</v>
      </c>
      <c r="F306" s="120" t="s">
        <v>1455</v>
      </c>
      <c r="G306" s="120" t="s">
        <v>1456</v>
      </c>
      <c r="H306" s="120" t="s">
        <v>1457</v>
      </c>
    </row>
    <row r="307" spans="1:8" ht="12.75" x14ac:dyDescent="0.2">
      <c r="A307" s="120" t="s">
        <v>37</v>
      </c>
      <c r="B307" s="120" t="s">
        <v>1406</v>
      </c>
      <c r="C307" s="120" t="s">
        <v>1442</v>
      </c>
      <c r="D307" s="120" t="s">
        <v>1443</v>
      </c>
      <c r="E307" s="120" t="s">
        <v>1454</v>
      </c>
      <c r="F307" s="120" t="s">
        <v>1455</v>
      </c>
      <c r="G307" s="120" t="s">
        <v>1458</v>
      </c>
      <c r="H307" s="120" t="s">
        <v>1459</v>
      </c>
    </row>
    <row r="308" spans="1:8" ht="12.75" x14ac:dyDescent="0.2">
      <c r="A308" s="120" t="s">
        <v>37</v>
      </c>
      <c r="B308" s="120" t="s">
        <v>1406</v>
      </c>
      <c r="C308" s="120" t="s">
        <v>1442</v>
      </c>
      <c r="D308" s="120" t="s">
        <v>1443</v>
      </c>
      <c r="E308" s="120" t="s">
        <v>1454</v>
      </c>
      <c r="F308" s="120" t="s">
        <v>1455</v>
      </c>
      <c r="G308" s="120" t="s">
        <v>1460</v>
      </c>
      <c r="H308" s="120" t="s">
        <v>1461</v>
      </c>
    </row>
    <row r="309" spans="1:8" ht="12.75" x14ac:dyDescent="0.2">
      <c r="A309" s="120" t="s">
        <v>37</v>
      </c>
      <c r="B309" s="120" t="s">
        <v>1406</v>
      </c>
      <c r="C309" s="120" t="s">
        <v>1442</v>
      </c>
      <c r="D309" s="120" t="s">
        <v>1443</v>
      </c>
      <c r="E309" s="120" t="s">
        <v>1462</v>
      </c>
      <c r="F309" s="120" t="s">
        <v>1463</v>
      </c>
      <c r="G309" s="120" t="s">
        <v>1464</v>
      </c>
      <c r="H309" s="120" t="s">
        <v>1465</v>
      </c>
    </row>
    <row r="310" spans="1:8" ht="12.75" x14ac:dyDescent="0.2">
      <c r="A310" s="120" t="s">
        <v>37</v>
      </c>
      <c r="B310" s="120" t="s">
        <v>1406</v>
      </c>
      <c r="C310" s="120" t="s">
        <v>1442</v>
      </c>
      <c r="D310" s="120" t="s">
        <v>1443</v>
      </c>
      <c r="E310" s="120" t="s">
        <v>1462</v>
      </c>
      <c r="F310" s="120" t="s">
        <v>1463</v>
      </c>
      <c r="G310" s="120" t="s">
        <v>1466</v>
      </c>
      <c r="H310" s="120" t="s">
        <v>1467</v>
      </c>
    </row>
    <row r="311" spans="1:8" ht="12.75" x14ac:dyDescent="0.2">
      <c r="A311" s="120" t="s">
        <v>37</v>
      </c>
      <c r="B311" s="120" t="s">
        <v>1406</v>
      </c>
      <c r="C311" s="120" t="s">
        <v>1442</v>
      </c>
      <c r="D311" s="120" t="s">
        <v>1443</v>
      </c>
      <c r="E311" s="120" t="s">
        <v>1468</v>
      </c>
      <c r="F311" s="120" t="s">
        <v>1469</v>
      </c>
      <c r="G311" s="120" t="s">
        <v>1470</v>
      </c>
      <c r="H311" s="120" t="s">
        <v>1471</v>
      </c>
    </row>
    <row r="312" spans="1:8" ht="12.75" x14ac:dyDescent="0.2">
      <c r="A312" s="120" t="s">
        <v>37</v>
      </c>
      <c r="B312" s="120" t="s">
        <v>1406</v>
      </c>
      <c r="C312" s="120" t="s">
        <v>1442</v>
      </c>
      <c r="D312" s="120" t="s">
        <v>1443</v>
      </c>
      <c r="E312" s="120" t="s">
        <v>1468</v>
      </c>
      <c r="F312" s="120" t="s">
        <v>1469</v>
      </c>
      <c r="G312" s="120" t="s">
        <v>1472</v>
      </c>
      <c r="H312" s="120" t="s">
        <v>1473</v>
      </c>
    </row>
    <row r="313" spans="1:8" ht="12.75" x14ac:dyDescent="0.2">
      <c r="A313" s="120" t="s">
        <v>37</v>
      </c>
      <c r="B313" s="120" t="s">
        <v>1406</v>
      </c>
      <c r="C313" s="120" t="s">
        <v>1442</v>
      </c>
      <c r="D313" s="120" t="s">
        <v>1443</v>
      </c>
      <c r="E313" s="120" t="s">
        <v>1468</v>
      </c>
      <c r="F313" s="120" t="s">
        <v>1469</v>
      </c>
      <c r="G313" s="120" t="s">
        <v>1474</v>
      </c>
      <c r="H313" s="120" t="s">
        <v>1475</v>
      </c>
    </row>
    <row r="314" spans="1:8" ht="12.75" x14ac:dyDescent="0.2">
      <c r="A314" s="120" t="s">
        <v>37</v>
      </c>
      <c r="B314" s="120" t="s">
        <v>1406</v>
      </c>
      <c r="C314" s="120" t="s">
        <v>1442</v>
      </c>
      <c r="D314" s="120" t="s">
        <v>1443</v>
      </c>
      <c r="E314" s="120" t="s">
        <v>1468</v>
      </c>
      <c r="F314" s="120" t="s">
        <v>1469</v>
      </c>
      <c r="G314" s="120" t="s">
        <v>1476</v>
      </c>
      <c r="H314" s="120" t="s">
        <v>1477</v>
      </c>
    </row>
    <row r="315" spans="1:8" ht="12.75" x14ac:dyDescent="0.2">
      <c r="A315" s="120" t="s">
        <v>37</v>
      </c>
      <c r="B315" s="120" t="s">
        <v>1406</v>
      </c>
      <c r="C315" s="120" t="s">
        <v>1442</v>
      </c>
      <c r="D315" s="120" t="s">
        <v>1443</v>
      </c>
      <c r="E315" s="120" t="s">
        <v>1468</v>
      </c>
      <c r="F315" s="120" t="s">
        <v>1469</v>
      </c>
      <c r="G315" s="120" t="s">
        <v>1478</v>
      </c>
      <c r="H315" s="120" t="s">
        <v>1479</v>
      </c>
    </row>
    <row r="316" spans="1:8" ht="12.75" x14ac:dyDescent="0.2">
      <c r="A316" s="120" t="s">
        <v>37</v>
      </c>
      <c r="B316" s="120" t="s">
        <v>1406</v>
      </c>
      <c r="C316" s="120" t="s">
        <v>1442</v>
      </c>
      <c r="D316" s="120" t="s">
        <v>1443</v>
      </c>
      <c r="E316" s="120" t="s">
        <v>1480</v>
      </c>
      <c r="F316" s="120" t="s">
        <v>1481</v>
      </c>
      <c r="G316" s="120" t="s">
        <v>1482</v>
      </c>
      <c r="H316" s="120" t="s">
        <v>1483</v>
      </c>
    </row>
    <row r="317" spans="1:8" ht="12.75" x14ac:dyDescent="0.2">
      <c r="A317" s="120" t="s">
        <v>37</v>
      </c>
      <c r="B317" s="120" t="s">
        <v>1406</v>
      </c>
      <c r="C317" s="120" t="s">
        <v>1442</v>
      </c>
      <c r="D317" s="120" t="s">
        <v>1443</v>
      </c>
      <c r="E317" s="120" t="s">
        <v>1480</v>
      </c>
      <c r="F317" s="120" t="s">
        <v>1481</v>
      </c>
      <c r="G317" s="120" t="s">
        <v>1484</v>
      </c>
      <c r="H317" s="120" t="s">
        <v>1485</v>
      </c>
    </row>
    <row r="318" spans="1:8" ht="12.75" x14ac:dyDescent="0.2">
      <c r="A318" s="120" t="s">
        <v>37</v>
      </c>
      <c r="B318" s="120" t="s">
        <v>1406</v>
      </c>
      <c r="C318" s="120" t="s">
        <v>1442</v>
      </c>
      <c r="D318" s="120" t="s">
        <v>1443</v>
      </c>
      <c r="E318" s="120" t="s">
        <v>1480</v>
      </c>
      <c r="F318" s="120" t="s">
        <v>1481</v>
      </c>
      <c r="G318" s="120" t="s">
        <v>1486</v>
      </c>
      <c r="H318" s="120" t="s">
        <v>1487</v>
      </c>
    </row>
    <row r="319" spans="1:8" ht="12.75" x14ac:dyDescent="0.2">
      <c r="A319" s="120" t="s">
        <v>37</v>
      </c>
      <c r="B319" s="120" t="s">
        <v>1406</v>
      </c>
      <c r="C319" s="120" t="s">
        <v>1442</v>
      </c>
      <c r="D319" s="120" t="s">
        <v>1443</v>
      </c>
      <c r="E319" s="120" t="s">
        <v>1480</v>
      </c>
      <c r="F319" s="120" t="s">
        <v>1481</v>
      </c>
      <c r="G319" s="120" t="s">
        <v>1488</v>
      </c>
      <c r="H319" s="120" t="s">
        <v>1489</v>
      </c>
    </row>
    <row r="320" spans="1:8" ht="12.75" x14ac:dyDescent="0.2">
      <c r="A320" s="120" t="s">
        <v>37</v>
      </c>
      <c r="B320" s="120" t="s">
        <v>1406</v>
      </c>
      <c r="C320" s="120" t="s">
        <v>1442</v>
      </c>
      <c r="D320" s="120" t="s">
        <v>1443</v>
      </c>
      <c r="E320" s="120" t="s">
        <v>1490</v>
      </c>
      <c r="F320" s="120" t="s">
        <v>1491</v>
      </c>
      <c r="G320" s="120" t="s">
        <v>1492</v>
      </c>
      <c r="H320" s="120" t="s">
        <v>1491</v>
      </c>
    </row>
    <row r="321" spans="1:8" ht="12.75" x14ac:dyDescent="0.2">
      <c r="A321" s="120" t="s">
        <v>37</v>
      </c>
      <c r="B321" s="120" t="s">
        <v>1406</v>
      </c>
      <c r="C321" s="120" t="s">
        <v>1442</v>
      </c>
      <c r="D321" s="120" t="s">
        <v>1443</v>
      </c>
      <c r="E321" s="120" t="s">
        <v>1493</v>
      </c>
      <c r="F321" s="120" t="s">
        <v>1494</v>
      </c>
      <c r="G321" s="120" t="s">
        <v>1495</v>
      </c>
      <c r="H321" s="120" t="s">
        <v>1496</v>
      </c>
    </row>
    <row r="322" spans="1:8" ht="12.75" x14ac:dyDescent="0.2">
      <c r="A322" s="120" t="s">
        <v>37</v>
      </c>
      <c r="B322" s="120" t="s">
        <v>1406</v>
      </c>
      <c r="C322" s="120" t="s">
        <v>1442</v>
      </c>
      <c r="D322" s="120" t="s">
        <v>1443</v>
      </c>
      <c r="E322" s="120" t="s">
        <v>1493</v>
      </c>
      <c r="F322" s="120" t="s">
        <v>1494</v>
      </c>
      <c r="G322" s="120" t="s">
        <v>1497</v>
      </c>
      <c r="H322" s="120" t="s">
        <v>1498</v>
      </c>
    </row>
    <row r="323" spans="1:8" ht="12.75" x14ac:dyDescent="0.2">
      <c r="A323" s="120" t="s">
        <v>37</v>
      </c>
      <c r="B323" s="120" t="s">
        <v>1406</v>
      </c>
      <c r="C323" s="120" t="s">
        <v>1442</v>
      </c>
      <c r="D323" s="120" t="s">
        <v>1443</v>
      </c>
      <c r="E323" s="120" t="s">
        <v>1493</v>
      </c>
      <c r="F323" s="120" t="s">
        <v>1494</v>
      </c>
      <c r="G323" s="120" t="s">
        <v>1499</v>
      </c>
      <c r="H323" s="120" t="s">
        <v>1500</v>
      </c>
    </row>
    <row r="324" spans="1:8" ht="12.75" x14ac:dyDescent="0.2">
      <c r="A324" s="120" t="s">
        <v>37</v>
      </c>
      <c r="B324" s="120" t="s">
        <v>1406</v>
      </c>
      <c r="C324" s="120" t="s">
        <v>1442</v>
      </c>
      <c r="D324" s="120" t="s">
        <v>1443</v>
      </c>
      <c r="E324" s="120" t="s">
        <v>1493</v>
      </c>
      <c r="F324" s="120" t="s">
        <v>1494</v>
      </c>
      <c r="G324" s="120" t="s">
        <v>1501</v>
      </c>
      <c r="H324" s="120" t="s">
        <v>1502</v>
      </c>
    </row>
    <row r="325" spans="1:8" ht="12.75" x14ac:dyDescent="0.2">
      <c r="A325" s="120" t="s">
        <v>37</v>
      </c>
      <c r="B325" s="120" t="s">
        <v>1406</v>
      </c>
      <c r="C325" s="120" t="s">
        <v>1442</v>
      </c>
      <c r="D325" s="120" t="s">
        <v>1443</v>
      </c>
      <c r="E325" s="120" t="s">
        <v>1493</v>
      </c>
      <c r="F325" s="120" t="s">
        <v>1494</v>
      </c>
      <c r="G325" s="120" t="s">
        <v>1503</v>
      </c>
      <c r="H325" s="120" t="s">
        <v>1504</v>
      </c>
    </row>
    <row r="326" spans="1:8" ht="12.75" x14ac:dyDescent="0.2">
      <c r="A326" s="120" t="s">
        <v>37</v>
      </c>
      <c r="B326" s="120" t="s">
        <v>1406</v>
      </c>
      <c r="C326" s="120" t="s">
        <v>1505</v>
      </c>
      <c r="D326" s="120" t="s">
        <v>1506</v>
      </c>
      <c r="E326" s="120" t="s">
        <v>1507</v>
      </c>
      <c r="F326" s="120" t="s">
        <v>1508</v>
      </c>
      <c r="G326" s="120" t="s">
        <v>1509</v>
      </c>
      <c r="H326" s="120" t="s">
        <v>1508</v>
      </c>
    </row>
    <row r="327" spans="1:8" ht="12.75" x14ac:dyDescent="0.2">
      <c r="A327" s="120" t="s">
        <v>37</v>
      </c>
      <c r="B327" s="120" t="s">
        <v>1406</v>
      </c>
      <c r="C327" s="120" t="s">
        <v>1505</v>
      </c>
      <c r="D327" s="120" t="s">
        <v>1506</v>
      </c>
      <c r="E327" s="120" t="s">
        <v>1510</v>
      </c>
      <c r="F327" s="120" t="s">
        <v>1511</v>
      </c>
      <c r="G327" s="120" t="s">
        <v>1512</v>
      </c>
      <c r="H327" s="120" t="s">
        <v>1511</v>
      </c>
    </row>
    <row r="328" spans="1:8" ht="12.75" x14ac:dyDescent="0.2">
      <c r="A328" s="120" t="s">
        <v>1513</v>
      </c>
      <c r="B328" s="120" t="s">
        <v>1514</v>
      </c>
      <c r="C328" s="120" t="s">
        <v>1515</v>
      </c>
      <c r="D328" s="120" t="s">
        <v>1516</v>
      </c>
      <c r="E328" s="120" t="s">
        <v>1517</v>
      </c>
      <c r="F328" s="120" t="s">
        <v>1516</v>
      </c>
      <c r="G328" s="120" t="s">
        <v>1518</v>
      </c>
      <c r="H328" s="120" t="s">
        <v>1516</v>
      </c>
    </row>
    <row r="329" spans="1:8" ht="12.75" x14ac:dyDescent="0.2">
      <c r="A329" s="120" t="s">
        <v>1513</v>
      </c>
      <c r="B329" s="120" t="s">
        <v>1514</v>
      </c>
      <c r="C329" s="120" t="s">
        <v>1519</v>
      </c>
      <c r="D329" s="120" t="s">
        <v>1520</v>
      </c>
      <c r="E329" s="120" t="s">
        <v>1521</v>
      </c>
      <c r="F329" s="120" t="s">
        <v>1522</v>
      </c>
      <c r="G329" s="120" t="s">
        <v>1523</v>
      </c>
      <c r="H329" s="120" t="s">
        <v>1524</v>
      </c>
    </row>
    <row r="330" spans="1:8" ht="12.75" x14ac:dyDescent="0.2">
      <c r="A330" s="120" t="s">
        <v>1513</v>
      </c>
      <c r="B330" s="120" t="s">
        <v>1514</v>
      </c>
      <c r="C330" s="120" t="s">
        <v>1519</v>
      </c>
      <c r="D330" s="120" t="s">
        <v>1520</v>
      </c>
      <c r="E330" s="120" t="s">
        <v>1521</v>
      </c>
      <c r="F330" s="120" t="s">
        <v>1522</v>
      </c>
      <c r="G330" s="120" t="s">
        <v>1525</v>
      </c>
      <c r="H330" s="120" t="s">
        <v>1526</v>
      </c>
    </row>
    <row r="331" spans="1:8" ht="12.75" x14ac:dyDescent="0.2">
      <c r="A331" s="120" t="s">
        <v>1513</v>
      </c>
      <c r="B331" s="120" t="s">
        <v>1514</v>
      </c>
      <c r="C331" s="120" t="s">
        <v>1519</v>
      </c>
      <c r="D331" s="120" t="s">
        <v>1520</v>
      </c>
      <c r="E331" s="120" t="s">
        <v>1521</v>
      </c>
      <c r="F331" s="120" t="s">
        <v>1522</v>
      </c>
      <c r="G331" s="120" t="s">
        <v>1527</v>
      </c>
      <c r="H331" s="120" t="s">
        <v>1528</v>
      </c>
    </row>
    <row r="332" spans="1:8" ht="12.75" x14ac:dyDescent="0.2">
      <c r="A332" s="120" t="s">
        <v>1513</v>
      </c>
      <c r="B332" s="120" t="s">
        <v>1514</v>
      </c>
      <c r="C332" s="120" t="s">
        <v>1519</v>
      </c>
      <c r="D332" s="120" t="s">
        <v>1520</v>
      </c>
      <c r="E332" s="120" t="s">
        <v>1529</v>
      </c>
      <c r="F332" s="120" t="s">
        <v>1530</v>
      </c>
      <c r="G332" s="120" t="s">
        <v>1531</v>
      </c>
      <c r="H332" s="120" t="s">
        <v>1530</v>
      </c>
    </row>
    <row r="333" spans="1:8" ht="12.75" x14ac:dyDescent="0.2">
      <c r="A333" s="120" t="s">
        <v>1513</v>
      </c>
      <c r="B333" s="120" t="s">
        <v>1514</v>
      </c>
      <c r="C333" s="120" t="s">
        <v>1519</v>
      </c>
      <c r="D333" s="120" t="s">
        <v>1520</v>
      </c>
      <c r="E333" s="120" t="s">
        <v>1532</v>
      </c>
      <c r="F333" s="120" t="s">
        <v>1533</v>
      </c>
      <c r="G333" s="120" t="s">
        <v>1534</v>
      </c>
      <c r="H333" s="120" t="s">
        <v>1533</v>
      </c>
    </row>
    <row r="334" spans="1:8" ht="12.75" x14ac:dyDescent="0.2">
      <c r="A334" s="120" t="s">
        <v>1535</v>
      </c>
      <c r="B334" s="120" t="s">
        <v>1536</v>
      </c>
      <c r="C334" s="120" t="s">
        <v>1537</v>
      </c>
      <c r="D334" s="120" t="s">
        <v>1538</v>
      </c>
      <c r="E334" s="120" t="s">
        <v>1539</v>
      </c>
      <c r="F334" s="120" t="s">
        <v>1540</v>
      </c>
      <c r="G334" s="120" t="s">
        <v>1541</v>
      </c>
      <c r="H334" s="120" t="s">
        <v>1540</v>
      </c>
    </row>
    <row r="335" spans="1:8" ht="12.75" x14ac:dyDescent="0.2">
      <c r="A335" s="120" t="s">
        <v>1535</v>
      </c>
      <c r="B335" s="120" t="s">
        <v>1536</v>
      </c>
      <c r="C335" s="120" t="s">
        <v>1537</v>
      </c>
      <c r="D335" s="120" t="s">
        <v>1538</v>
      </c>
      <c r="E335" s="120" t="s">
        <v>1542</v>
      </c>
      <c r="F335" s="120" t="s">
        <v>1543</v>
      </c>
      <c r="G335" s="120" t="s">
        <v>1544</v>
      </c>
      <c r="H335" s="120" t="s">
        <v>1545</v>
      </c>
    </row>
    <row r="336" spans="1:8" ht="12.75" x14ac:dyDescent="0.2">
      <c r="A336" s="120" t="s">
        <v>1535</v>
      </c>
      <c r="B336" s="120" t="s">
        <v>1536</v>
      </c>
      <c r="C336" s="120" t="s">
        <v>1537</v>
      </c>
      <c r="D336" s="120" t="s">
        <v>1538</v>
      </c>
      <c r="E336" s="120" t="s">
        <v>1542</v>
      </c>
      <c r="F336" s="120" t="s">
        <v>1543</v>
      </c>
      <c r="G336" s="120" t="s">
        <v>1546</v>
      </c>
      <c r="H336" s="120" t="s">
        <v>1547</v>
      </c>
    </row>
    <row r="337" spans="1:8" ht="12.75" x14ac:dyDescent="0.2">
      <c r="A337" s="120" t="s">
        <v>1535</v>
      </c>
      <c r="B337" s="120" t="s">
        <v>1536</v>
      </c>
      <c r="C337" s="120" t="s">
        <v>1537</v>
      </c>
      <c r="D337" s="120" t="s">
        <v>1538</v>
      </c>
      <c r="E337" s="120" t="s">
        <v>1542</v>
      </c>
      <c r="F337" s="120" t="s">
        <v>1543</v>
      </c>
      <c r="G337" s="120" t="s">
        <v>1548</v>
      </c>
      <c r="H337" s="120" t="s">
        <v>1549</v>
      </c>
    </row>
    <row r="338" spans="1:8" ht="12.75" x14ac:dyDescent="0.2">
      <c r="A338" s="120" t="s">
        <v>1535</v>
      </c>
      <c r="B338" s="120" t="s">
        <v>1536</v>
      </c>
      <c r="C338" s="120" t="s">
        <v>1550</v>
      </c>
      <c r="D338" s="120" t="s">
        <v>1551</v>
      </c>
      <c r="E338" s="120" t="s">
        <v>1552</v>
      </c>
      <c r="F338" s="120" t="s">
        <v>1553</v>
      </c>
      <c r="G338" s="120" t="s">
        <v>1554</v>
      </c>
      <c r="H338" s="120" t="s">
        <v>1553</v>
      </c>
    </row>
    <row r="339" spans="1:8" ht="12.75" x14ac:dyDescent="0.2">
      <c r="A339" s="120" t="s">
        <v>1535</v>
      </c>
      <c r="B339" s="120" t="s">
        <v>1536</v>
      </c>
      <c r="C339" s="120" t="s">
        <v>1550</v>
      </c>
      <c r="D339" s="120" t="s">
        <v>1551</v>
      </c>
      <c r="E339" s="120" t="s">
        <v>1555</v>
      </c>
      <c r="F339" s="120" t="s">
        <v>1556</v>
      </c>
      <c r="G339" s="120" t="s">
        <v>1557</v>
      </c>
      <c r="H339" s="120" t="s">
        <v>1556</v>
      </c>
    </row>
    <row r="340" spans="1:8" ht="12.75" x14ac:dyDescent="0.2">
      <c r="A340" s="120" t="s">
        <v>1535</v>
      </c>
      <c r="B340" s="120" t="s">
        <v>1536</v>
      </c>
      <c r="C340" s="120" t="s">
        <v>1558</v>
      </c>
      <c r="D340" s="120" t="s">
        <v>1559</v>
      </c>
      <c r="E340" s="120" t="s">
        <v>1560</v>
      </c>
      <c r="F340" s="120" t="s">
        <v>1561</v>
      </c>
      <c r="G340" s="120" t="s">
        <v>1562</v>
      </c>
      <c r="H340" s="120" t="s">
        <v>1561</v>
      </c>
    </row>
    <row r="341" spans="1:8" ht="12.75" x14ac:dyDescent="0.2">
      <c r="A341" s="120" t="s">
        <v>1535</v>
      </c>
      <c r="B341" s="120" t="s">
        <v>1536</v>
      </c>
      <c r="C341" s="120" t="s">
        <v>1558</v>
      </c>
      <c r="D341" s="120" t="s">
        <v>1559</v>
      </c>
      <c r="E341" s="120" t="s">
        <v>1563</v>
      </c>
      <c r="F341" s="120" t="s">
        <v>1564</v>
      </c>
      <c r="G341" s="120" t="s">
        <v>1565</v>
      </c>
      <c r="H341" s="120" t="s">
        <v>1564</v>
      </c>
    </row>
    <row r="342" spans="1:8" ht="12.75" x14ac:dyDescent="0.2">
      <c r="A342" s="120" t="s">
        <v>1535</v>
      </c>
      <c r="B342" s="120" t="s">
        <v>1536</v>
      </c>
      <c r="C342" s="120" t="s">
        <v>1566</v>
      </c>
      <c r="D342" s="120" t="s">
        <v>1567</v>
      </c>
      <c r="E342" s="120" t="s">
        <v>1568</v>
      </c>
      <c r="F342" s="120" t="s">
        <v>1567</v>
      </c>
      <c r="G342" s="120" t="s">
        <v>1569</v>
      </c>
      <c r="H342" s="120" t="s">
        <v>1567</v>
      </c>
    </row>
    <row r="343" spans="1:8" ht="12.75" x14ac:dyDescent="0.2">
      <c r="A343" s="120" t="s">
        <v>1535</v>
      </c>
      <c r="B343" s="120" t="s">
        <v>1536</v>
      </c>
      <c r="C343" s="120" t="s">
        <v>1570</v>
      </c>
      <c r="D343" s="120" t="s">
        <v>1571</v>
      </c>
      <c r="E343" s="120" t="s">
        <v>1572</v>
      </c>
      <c r="F343" s="120" t="s">
        <v>1573</v>
      </c>
      <c r="G343" s="120" t="s">
        <v>1574</v>
      </c>
      <c r="H343" s="120" t="s">
        <v>1573</v>
      </c>
    </row>
    <row r="344" spans="1:8" ht="12.75" x14ac:dyDescent="0.2">
      <c r="A344" s="120" t="s">
        <v>1535</v>
      </c>
      <c r="B344" s="120" t="s">
        <v>1536</v>
      </c>
      <c r="C344" s="120" t="s">
        <v>1570</v>
      </c>
      <c r="D344" s="120" t="s">
        <v>1571</v>
      </c>
      <c r="E344" s="120" t="s">
        <v>1575</v>
      </c>
      <c r="F344" s="120" t="s">
        <v>1576</v>
      </c>
      <c r="G344" s="120" t="s">
        <v>1577</v>
      </c>
      <c r="H344" s="120" t="s">
        <v>1578</v>
      </c>
    </row>
    <row r="345" spans="1:8" ht="12.75" x14ac:dyDescent="0.2">
      <c r="A345" s="120" t="s">
        <v>1535</v>
      </c>
      <c r="B345" s="120" t="s">
        <v>1536</v>
      </c>
      <c r="C345" s="120" t="s">
        <v>1570</v>
      </c>
      <c r="D345" s="120" t="s">
        <v>1571</v>
      </c>
      <c r="E345" s="120" t="s">
        <v>1575</v>
      </c>
      <c r="F345" s="120" t="s">
        <v>1576</v>
      </c>
      <c r="G345" s="120" t="s">
        <v>1579</v>
      </c>
      <c r="H345" s="120" t="s">
        <v>1580</v>
      </c>
    </row>
    <row r="346" spans="1:8" ht="12.75" x14ac:dyDescent="0.2">
      <c r="A346" s="120" t="s">
        <v>1535</v>
      </c>
      <c r="B346" s="120" t="s">
        <v>1536</v>
      </c>
      <c r="C346" s="120" t="s">
        <v>1581</v>
      </c>
      <c r="D346" s="120" t="s">
        <v>1582</v>
      </c>
      <c r="E346" s="120" t="s">
        <v>1583</v>
      </c>
      <c r="F346" s="120" t="s">
        <v>1582</v>
      </c>
      <c r="G346" s="120" t="s">
        <v>1584</v>
      </c>
      <c r="H346" s="120" t="s">
        <v>1585</v>
      </c>
    </row>
    <row r="347" spans="1:8" ht="12.75" x14ac:dyDescent="0.2">
      <c r="A347" s="120" t="s">
        <v>1535</v>
      </c>
      <c r="B347" s="120" t="s">
        <v>1536</v>
      </c>
      <c r="C347" s="120" t="s">
        <v>1581</v>
      </c>
      <c r="D347" s="120" t="s">
        <v>1582</v>
      </c>
      <c r="E347" s="120" t="s">
        <v>1583</v>
      </c>
      <c r="F347" s="120" t="s">
        <v>1582</v>
      </c>
      <c r="G347" s="120" t="s">
        <v>1586</v>
      </c>
      <c r="H347" s="120" t="s">
        <v>1587</v>
      </c>
    </row>
    <row r="348" spans="1:8" ht="12.75" x14ac:dyDescent="0.2">
      <c r="A348" s="120" t="s">
        <v>1535</v>
      </c>
      <c r="B348" s="120" t="s">
        <v>1536</v>
      </c>
      <c r="C348" s="120" t="s">
        <v>1588</v>
      </c>
      <c r="D348" s="120" t="s">
        <v>1589</v>
      </c>
      <c r="E348" s="120" t="s">
        <v>1590</v>
      </c>
      <c r="F348" s="120" t="s">
        <v>1591</v>
      </c>
      <c r="G348" s="120" t="s">
        <v>1592</v>
      </c>
      <c r="H348" s="120" t="s">
        <v>1593</v>
      </c>
    </row>
    <row r="349" spans="1:8" ht="12.75" x14ac:dyDescent="0.2">
      <c r="A349" s="120" t="s">
        <v>1535</v>
      </c>
      <c r="B349" s="120" t="s">
        <v>1536</v>
      </c>
      <c r="C349" s="120" t="s">
        <v>1588</v>
      </c>
      <c r="D349" s="120" t="s">
        <v>1589</v>
      </c>
      <c r="E349" s="120" t="s">
        <v>1590</v>
      </c>
      <c r="F349" s="120" t="s">
        <v>1591</v>
      </c>
      <c r="G349" s="120" t="s">
        <v>1594</v>
      </c>
      <c r="H349" s="120" t="s">
        <v>1595</v>
      </c>
    </row>
    <row r="350" spans="1:8" ht="12.75" x14ac:dyDescent="0.2">
      <c r="A350" s="120" t="s">
        <v>1535</v>
      </c>
      <c r="B350" s="120" t="s">
        <v>1536</v>
      </c>
      <c r="C350" s="120" t="s">
        <v>1588</v>
      </c>
      <c r="D350" s="120" t="s">
        <v>1589</v>
      </c>
      <c r="E350" s="120" t="s">
        <v>1590</v>
      </c>
      <c r="F350" s="120" t="s">
        <v>1591</v>
      </c>
      <c r="G350" s="120" t="s">
        <v>1596</v>
      </c>
      <c r="H350" s="120" t="s">
        <v>1597</v>
      </c>
    </row>
    <row r="351" spans="1:8" ht="12.75" x14ac:dyDescent="0.2">
      <c r="A351" s="120" t="s">
        <v>1535</v>
      </c>
      <c r="B351" s="120" t="s">
        <v>1536</v>
      </c>
      <c r="C351" s="120" t="s">
        <v>1588</v>
      </c>
      <c r="D351" s="120" t="s">
        <v>1589</v>
      </c>
      <c r="E351" s="120" t="s">
        <v>1598</v>
      </c>
      <c r="F351" s="120" t="s">
        <v>1599</v>
      </c>
      <c r="G351" s="120" t="s">
        <v>1600</v>
      </c>
      <c r="H351" s="120" t="s">
        <v>1599</v>
      </c>
    </row>
    <row r="352" spans="1:8" ht="12.75" x14ac:dyDescent="0.2">
      <c r="A352" s="120" t="s">
        <v>1535</v>
      </c>
      <c r="B352" s="120" t="s">
        <v>1536</v>
      </c>
      <c r="C352" s="120" t="s">
        <v>1588</v>
      </c>
      <c r="D352" s="120" t="s">
        <v>1589</v>
      </c>
      <c r="E352" s="120" t="s">
        <v>1601</v>
      </c>
      <c r="F352" s="120" t="s">
        <v>1602</v>
      </c>
      <c r="G352" s="120" t="s">
        <v>1603</v>
      </c>
      <c r="H352" s="120" t="s">
        <v>1604</v>
      </c>
    </row>
    <row r="353" spans="1:8" ht="12.75" x14ac:dyDescent="0.2">
      <c r="A353" s="120" t="s">
        <v>1535</v>
      </c>
      <c r="B353" s="120" t="s">
        <v>1536</v>
      </c>
      <c r="C353" s="120" t="s">
        <v>1588</v>
      </c>
      <c r="D353" s="120" t="s">
        <v>1589</v>
      </c>
      <c r="E353" s="120" t="s">
        <v>1601</v>
      </c>
      <c r="F353" s="120" t="s">
        <v>1602</v>
      </c>
      <c r="G353" s="120" t="s">
        <v>1605</v>
      </c>
      <c r="H353" s="120" t="s">
        <v>1606</v>
      </c>
    </row>
    <row r="354" spans="1:8" ht="12.75" x14ac:dyDescent="0.2">
      <c r="A354" s="120" t="s">
        <v>1535</v>
      </c>
      <c r="B354" s="120" t="s">
        <v>1536</v>
      </c>
      <c r="C354" s="120" t="s">
        <v>1588</v>
      </c>
      <c r="D354" s="120" t="s">
        <v>1589</v>
      </c>
      <c r="E354" s="120" t="s">
        <v>1601</v>
      </c>
      <c r="F354" s="120" t="s">
        <v>1602</v>
      </c>
      <c r="G354" s="120" t="s">
        <v>1607</v>
      </c>
      <c r="H354" s="120" t="s">
        <v>1608</v>
      </c>
    </row>
    <row r="355" spans="1:8" ht="12.75" x14ac:dyDescent="0.2">
      <c r="A355" s="120" t="s">
        <v>1535</v>
      </c>
      <c r="B355" s="120" t="s">
        <v>1536</v>
      </c>
      <c r="C355" s="120" t="s">
        <v>1609</v>
      </c>
      <c r="D355" s="120" t="s">
        <v>1610</v>
      </c>
      <c r="E355" s="120" t="s">
        <v>1611</v>
      </c>
      <c r="F355" s="120" t="s">
        <v>1610</v>
      </c>
      <c r="G355" s="120" t="s">
        <v>1612</v>
      </c>
      <c r="H355" s="120" t="s">
        <v>1613</v>
      </c>
    </row>
    <row r="356" spans="1:8" ht="12.75" x14ac:dyDescent="0.2">
      <c r="A356" s="120" t="s">
        <v>1535</v>
      </c>
      <c r="B356" s="120" t="s">
        <v>1536</v>
      </c>
      <c r="C356" s="120" t="s">
        <v>1609</v>
      </c>
      <c r="D356" s="120" t="s">
        <v>1610</v>
      </c>
      <c r="E356" s="120" t="s">
        <v>1611</v>
      </c>
      <c r="F356" s="120" t="s">
        <v>1610</v>
      </c>
      <c r="G356" s="120" t="s">
        <v>1614</v>
      </c>
      <c r="H356" s="120" t="s">
        <v>1615</v>
      </c>
    </row>
    <row r="357" spans="1:8" ht="12.75" x14ac:dyDescent="0.2">
      <c r="A357" s="120" t="s">
        <v>1616</v>
      </c>
      <c r="B357" s="120" t="s">
        <v>1617</v>
      </c>
      <c r="C357" s="120" t="s">
        <v>1618</v>
      </c>
      <c r="D357" s="120" t="s">
        <v>1619</v>
      </c>
      <c r="E357" s="120" t="s">
        <v>1620</v>
      </c>
      <c r="F357" s="120" t="s">
        <v>1621</v>
      </c>
      <c r="G357" s="120" t="s">
        <v>1622</v>
      </c>
      <c r="H357" s="120" t="s">
        <v>1623</v>
      </c>
    </row>
    <row r="358" spans="1:8" ht="12.75" x14ac:dyDescent="0.2">
      <c r="A358" s="120" t="s">
        <v>1616</v>
      </c>
      <c r="B358" s="120" t="s">
        <v>1617</v>
      </c>
      <c r="C358" s="120" t="s">
        <v>1618</v>
      </c>
      <c r="D358" s="120" t="s">
        <v>1619</v>
      </c>
      <c r="E358" s="120" t="s">
        <v>1620</v>
      </c>
      <c r="F358" s="120" t="s">
        <v>1621</v>
      </c>
      <c r="G358" s="120" t="s">
        <v>1624</v>
      </c>
      <c r="H358" s="120" t="s">
        <v>1625</v>
      </c>
    </row>
    <row r="359" spans="1:8" ht="12.75" x14ac:dyDescent="0.2">
      <c r="A359" s="120" t="s">
        <v>1616</v>
      </c>
      <c r="B359" s="120" t="s">
        <v>1617</v>
      </c>
      <c r="C359" s="120" t="s">
        <v>1618</v>
      </c>
      <c r="D359" s="120" t="s">
        <v>1619</v>
      </c>
      <c r="E359" s="120" t="s">
        <v>1620</v>
      </c>
      <c r="F359" s="120" t="s">
        <v>1621</v>
      </c>
      <c r="G359" s="120" t="s">
        <v>1626</v>
      </c>
      <c r="H359" s="120" t="s">
        <v>1627</v>
      </c>
    </row>
    <row r="360" spans="1:8" ht="12.75" x14ac:dyDescent="0.2">
      <c r="A360" s="120" t="s">
        <v>1616</v>
      </c>
      <c r="B360" s="120" t="s">
        <v>1617</v>
      </c>
      <c r="C360" s="120" t="s">
        <v>1618</v>
      </c>
      <c r="D360" s="120" t="s">
        <v>1619</v>
      </c>
      <c r="E360" s="120" t="s">
        <v>1620</v>
      </c>
      <c r="F360" s="120" t="s">
        <v>1621</v>
      </c>
      <c r="G360" s="120" t="s">
        <v>1628</v>
      </c>
      <c r="H360" s="120" t="s">
        <v>1629</v>
      </c>
    </row>
    <row r="361" spans="1:8" ht="12.75" x14ac:dyDescent="0.2">
      <c r="A361" s="120" t="s">
        <v>1616</v>
      </c>
      <c r="B361" s="120" t="s">
        <v>1617</v>
      </c>
      <c r="C361" s="120" t="s">
        <v>1618</v>
      </c>
      <c r="D361" s="120" t="s">
        <v>1619</v>
      </c>
      <c r="E361" s="120" t="s">
        <v>1620</v>
      </c>
      <c r="F361" s="120" t="s">
        <v>1621</v>
      </c>
      <c r="G361" s="120" t="s">
        <v>1630</v>
      </c>
      <c r="H361" s="120" t="s">
        <v>1631</v>
      </c>
    </row>
    <row r="362" spans="1:8" ht="12.75" x14ac:dyDescent="0.2">
      <c r="A362" s="120" t="s">
        <v>1616</v>
      </c>
      <c r="B362" s="120" t="s">
        <v>1617</v>
      </c>
      <c r="C362" s="120" t="s">
        <v>1618</v>
      </c>
      <c r="D362" s="120" t="s">
        <v>1619</v>
      </c>
      <c r="E362" s="120" t="s">
        <v>1632</v>
      </c>
      <c r="F362" s="120" t="s">
        <v>1633</v>
      </c>
      <c r="G362" s="120" t="s">
        <v>1634</v>
      </c>
      <c r="H362" s="120" t="s">
        <v>1633</v>
      </c>
    </row>
    <row r="363" spans="1:8" ht="12.75" x14ac:dyDescent="0.2">
      <c r="A363" s="120" t="s">
        <v>1616</v>
      </c>
      <c r="B363" s="120" t="s">
        <v>1617</v>
      </c>
      <c r="C363" s="120" t="s">
        <v>1635</v>
      </c>
      <c r="D363" s="120" t="s">
        <v>1636</v>
      </c>
      <c r="E363" s="120" t="s">
        <v>1637</v>
      </c>
      <c r="F363" s="120" t="s">
        <v>1638</v>
      </c>
      <c r="G363" s="120" t="s">
        <v>1639</v>
      </c>
      <c r="H363" s="120" t="s">
        <v>1640</v>
      </c>
    </row>
    <row r="364" spans="1:8" ht="12.75" x14ac:dyDescent="0.2">
      <c r="A364" s="120" t="s">
        <v>1616</v>
      </c>
      <c r="B364" s="120" t="s">
        <v>1617</v>
      </c>
      <c r="C364" s="120" t="s">
        <v>1635</v>
      </c>
      <c r="D364" s="120" t="s">
        <v>1636</v>
      </c>
      <c r="E364" s="120" t="s">
        <v>1637</v>
      </c>
      <c r="F364" s="120" t="s">
        <v>1638</v>
      </c>
      <c r="G364" s="120" t="s">
        <v>1641</v>
      </c>
      <c r="H364" s="120" t="s">
        <v>1642</v>
      </c>
    </row>
    <row r="365" spans="1:8" ht="12.75" x14ac:dyDescent="0.2">
      <c r="A365" s="120" t="s">
        <v>1616</v>
      </c>
      <c r="B365" s="120" t="s">
        <v>1617</v>
      </c>
      <c r="C365" s="120" t="s">
        <v>1635</v>
      </c>
      <c r="D365" s="120" t="s">
        <v>1636</v>
      </c>
      <c r="E365" s="120" t="s">
        <v>1637</v>
      </c>
      <c r="F365" s="120" t="s">
        <v>1638</v>
      </c>
      <c r="G365" s="120" t="s">
        <v>1643</v>
      </c>
      <c r="H365" s="120" t="s">
        <v>1644</v>
      </c>
    </row>
    <row r="366" spans="1:8" ht="12.75" x14ac:dyDescent="0.2">
      <c r="A366" s="120" t="s">
        <v>1616</v>
      </c>
      <c r="B366" s="120" t="s">
        <v>1617</v>
      </c>
      <c r="C366" s="120" t="s">
        <v>1635</v>
      </c>
      <c r="D366" s="120" t="s">
        <v>1636</v>
      </c>
      <c r="E366" s="120" t="s">
        <v>1637</v>
      </c>
      <c r="F366" s="120" t="s">
        <v>1638</v>
      </c>
      <c r="G366" s="120" t="s">
        <v>1645</v>
      </c>
      <c r="H366" s="120" t="s">
        <v>1646</v>
      </c>
    </row>
    <row r="367" spans="1:8" ht="12.75" x14ac:dyDescent="0.2">
      <c r="A367" s="120" t="s">
        <v>1616</v>
      </c>
      <c r="B367" s="120" t="s">
        <v>1617</v>
      </c>
      <c r="C367" s="120" t="s">
        <v>1635</v>
      </c>
      <c r="D367" s="120" t="s">
        <v>1636</v>
      </c>
      <c r="E367" s="120" t="s">
        <v>1647</v>
      </c>
      <c r="F367" s="120" t="s">
        <v>1648</v>
      </c>
      <c r="G367" s="120" t="s">
        <v>1649</v>
      </c>
      <c r="H367" s="120" t="s">
        <v>1650</v>
      </c>
    </row>
    <row r="368" spans="1:8" ht="12.75" x14ac:dyDescent="0.2">
      <c r="A368" s="120" t="s">
        <v>1616</v>
      </c>
      <c r="B368" s="120" t="s">
        <v>1617</v>
      </c>
      <c r="C368" s="120" t="s">
        <v>1635</v>
      </c>
      <c r="D368" s="120" t="s">
        <v>1636</v>
      </c>
      <c r="E368" s="120" t="s">
        <v>1647</v>
      </c>
      <c r="F368" s="120" t="s">
        <v>1648</v>
      </c>
      <c r="G368" s="120" t="s">
        <v>1651</v>
      </c>
      <c r="H368" s="120" t="s">
        <v>1652</v>
      </c>
    </row>
    <row r="369" spans="1:8" ht="12.75" x14ac:dyDescent="0.2">
      <c r="A369" s="120" t="s">
        <v>1616</v>
      </c>
      <c r="B369" s="120" t="s">
        <v>1617</v>
      </c>
      <c r="C369" s="120" t="s">
        <v>1653</v>
      </c>
      <c r="D369" s="120" t="s">
        <v>1654</v>
      </c>
      <c r="E369" s="120" t="s">
        <v>1655</v>
      </c>
      <c r="F369" s="120" t="s">
        <v>1656</v>
      </c>
      <c r="G369" s="120" t="s">
        <v>1657</v>
      </c>
      <c r="H369" s="120" t="s">
        <v>1656</v>
      </c>
    </row>
    <row r="370" spans="1:8" ht="12.75" x14ac:dyDescent="0.2">
      <c r="A370" s="120" t="s">
        <v>1616</v>
      </c>
      <c r="B370" s="120" t="s">
        <v>1617</v>
      </c>
      <c r="C370" s="120" t="s">
        <v>1653</v>
      </c>
      <c r="D370" s="120" t="s">
        <v>1654</v>
      </c>
      <c r="E370" s="120" t="s">
        <v>1658</v>
      </c>
      <c r="F370" s="120" t="s">
        <v>1659</v>
      </c>
      <c r="G370" s="120" t="s">
        <v>1660</v>
      </c>
      <c r="H370" s="120" t="s">
        <v>1661</v>
      </c>
    </row>
    <row r="371" spans="1:8" ht="12.75" x14ac:dyDescent="0.2">
      <c r="A371" s="120" t="s">
        <v>1616</v>
      </c>
      <c r="B371" s="120" t="s">
        <v>1617</v>
      </c>
      <c r="C371" s="120" t="s">
        <v>1653</v>
      </c>
      <c r="D371" s="120" t="s">
        <v>1654</v>
      </c>
      <c r="E371" s="120" t="s">
        <v>1658</v>
      </c>
      <c r="F371" s="120" t="s">
        <v>1659</v>
      </c>
      <c r="G371" s="120" t="s">
        <v>1662</v>
      </c>
      <c r="H371" s="120" t="s">
        <v>1663</v>
      </c>
    </row>
    <row r="372" spans="1:8" ht="12.75" x14ac:dyDescent="0.2">
      <c r="A372" s="120" t="s">
        <v>1616</v>
      </c>
      <c r="B372" s="120" t="s">
        <v>1617</v>
      </c>
      <c r="C372" s="120" t="s">
        <v>1664</v>
      </c>
      <c r="D372" s="120" t="s">
        <v>1665</v>
      </c>
      <c r="E372" s="120" t="s">
        <v>1666</v>
      </c>
      <c r="F372" s="120" t="s">
        <v>1665</v>
      </c>
      <c r="G372" s="120" t="s">
        <v>1667</v>
      </c>
      <c r="H372" s="120" t="s">
        <v>1665</v>
      </c>
    </row>
    <row r="373" spans="1:8" ht="12.75" x14ac:dyDescent="0.2">
      <c r="A373" s="120" t="s">
        <v>1616</v>
      </c>
      <c r="B373" s="120" t="s">
        <v>1617</v>
      </c>
      <c r="C373" s="120" t="s">
        <v>1668</v>
      </c>
      <c r="D373" s="120" t="s">
        <v>1669</v>
      </c>
      <c r="E373" s="120" t="s">
        <v>1670</v>
      </c>
      <c r="F373" s="120" t="s">
        <v>1669</v>
      </c>
      <c r="G373" s="120" t="s">
        <v>1671</v>
      </c>
      <c r="H373" s="120" t="s">
        <v>1672</v>
      </c>
    </row>
    <row r="374" spans="1:8" ht="12.75" x14ac:dyDescent="0.2">
      <c r="A374" s="120" t="s">
        <v>1616</v>
      </c>
      <c r="B374" s="120" t="s">
        <v>1617</v>
      </c>
      <c r="C374" s="120" t="s">
        <v>1668</v>
      </c>
      <c r="D374" s="120" t="s">
        <v>1669</v>
      </c>
      <c r="E374" s="120" t="s">
        <v>1670</v>
      </c>
      <c r="F374" s="120" t="s">
        <v>1669</v>
      </c>
      <c r="G374" s="120" t="s">
        <v>1673</v>
      </c>
      <c r="H374" s="120" t="s">
        <v>1674</v>
      </c>
    </row>
    <row r="375" spans="1:8" ht="12.75" x14ac:dyDescent="0.2">
      <c r="A375" s="120" t="s">
        <v>1616</v>
      </c>
      <c r="B375" s="120" t="s">
        <v>1617</v>
      </c>
      <c r="C375" s="120" t="s">
        <v>1668</v>
      </c>
      <c r="D375" s="120" t="s">
        <v>1669</v>
      </c>
      <c r="E375" s="120" t="s">
        <v>1670</v>
      </c>
      <c r="F375" s="120" t="s">
        <v>1669</v>
      </c>
      <c r="G375" s="120" t="s">
        <v>1675</v>
      </c>
      <c r="H375" s="120" t="s">
        <v>1676</v>
      </c>
    </row>
    <row r="376" spans="1:8" ht="12.75" x14ac:dyDescent="0.2">
      <c r="A376" s="120" t="s">
        <v>1616</v>
      </c>
      <c r="B376" s="120" t="s">
        <v>1617</v>
      </c>
      <c r="C376" s="120" t="s">
        <v>1677</v>
      </c>
      <c r="D376" s="120" t="s">
        <v>1678</v>
      </c>
      <c r="E376" s="120" t="s">
        <v>1679</v>
      </c>
      <c r="F376" s="120" t="s">
        <v>1680</v>
      </c>
      <c r="G376" s="120" t="s">
        <v>1681</v>
      </c>
      <c r="H376" s="120" t="s">
        <v>1680</v>
      </c>
    </row>
    <row r="377" spans="1:8" ht="12.75" x14ac:dyDescent="0.2">
      <c r="A377" s="120" t="s">
        <v>1616</v>
      </c>
      <c r="B377" s="120" t="s">
        <v>1617</v>
      </c>
      <c r="C377" s="120" t="s">
        <v>1677</v>
      </c>
      <c r="D377" s="120" t="s">
        <v>1678</v>
      </c>
      <c r="E377" s="120" t="s">
        <v>1682</v>
      </c>
      <c r="F377" s="120" t="s">
        <v>1683</v>
      </c>
      <c r="G377" s="120" t="s">
        <v>1684</v>
      </c>
      <c r="H377" s="120" t="s">
        <v>1685</v>
      </c>
    </row>
    <row r="378" spans="1:8" ht="12.75" x14ac:dyDescent="0.2">
      <c r="A378" s="120" t="s">
        <v>1616</v>
      </c>
      <c r="B378" s="120" t="s">
        <v>1617</v>
      </c>
      <c r="C378" s="120" t="s">
        <v>1677</v>
      </c>
      <c r="D378" s="120" t="s">
        <v>1678</v>
      </c>
      <c r="E378" s="120" t="s">
        <v>1682</v>
      </c>
      <c r="F378" s="120" t="s">
        <v>1683</v>
      </c>
      <c r="G378" s="120" t="s">
        <v>1686</v>
      </c>
      <c r="H378" s="120" t="s">
        <v>1687</v>
      </c>
    </row>
    <row r="379" spans="1:8" ht="12.75" x14ac:dyDescent="0.2">
      <c r="A379" s="120" t="s">
        <v>1616</v>
      </c>
      <c r="B379" s="120" t="s">
        <v>1617</v>
      </c>
      <c r="C379" s="120" t="s">
        <v>1688</v>
      </c>
      <c r="D379" s="120" t="s">
        <v>1689</v>
      </c>
      <c r="E379" s="120" t="s">
        <v>1690</v>
      </c>
      <c r="F379" s="120" t="s">
        <v>1691</v>
      </c>
      <c r="G379" s="120" t="s">
        <v>1692</v>
      </c>
      <c r="H379" s="120" t="s">
        <v>1691</v>
      </c>
    </row>
    <row r="380" spans="1:8" ht="12.75" x14ac:dyDescent="0.2">
      <c r="A380" s="120" t="s">
        <v>1616</v>
      </c>
      <c r="B380" s="120" t="s">
        <v>1617</v>
      </c>
      <c r="C380" s="120" t="s">
        <v>1688</v>
      </c>
      <c r="D380" s="120" t="s">
        <v>1689</v>
      </c>
      <c r="E380" s="120" t="s">
        <v>1693</v>
      </c>
      <c r="F380" s="120" t="s">
        <v>1694</v>
      </c>
      <c r="G380" s="120" t="s">
        <v>1695</v>
      </c>
      <c r="H380" s="120" t="s">
        <v>1694</v>
      </c>
    </row>
    <row r="381" spans="1:8" ht="12.75" x14ac:dyDescent="0.2">
      <c r="A381" s="120" t="s">
        <v>1696</v>
      </c>
      <c r="B381" s="120" t="s">
        <v>1697</v>
      </c>
      <c r="C381" s="120" t="s">
        <v>1698</v>
      </c>
      <c r="D381" s="120" t="s">
        <v>1699</v>
      </c>
      <c r="E381" s="120" t="s">
        <v>1700</v>
      </c>
      <c r="F381" s="120" t="s">
        <v>1701</v>
      </c>
      <c r="G381" s="120" t="s">
        <v>1702</v>
      </c>
      <c r="H381" s="120" t="s">
        <v>1701</v>
      </c>
    </row>
    <row r="382" spans="1:8" ht="12.75" x14ac:dyDescent="0.2">
      <c r="A382" s="120" t="s">
        <v>1696</v>
      </c>
      <c r="B382" s="120" t="s">
        <v>1697</v>
      </c>
      <c r="C382" s="120" t="s">
        <v>1698</v>
      </c>
      <c r="D382" s="120" t="s">
        <v>1699</v>
      </c>
      <c r="E382" s="120" t="s">
        <v>1703</v>
      </c>
      <c r="F382" s="120" t="s">
        <v>1704</v>
      </c>
      <c r="G382" s="120" t="s">
        <v>1705</v>
      </c>
      <c r="H382" s="120" t="s">
        <v>1706</v>
      </c>
    </row>
    <row r="383" spans="1:8" ht="12.75" x14ac:dyDescent="0.2">
      <c r="A383" s="120" t="s">
        <v>1696</v>
      </c>
      <c r="B383" s="120" t="s">
        <v>1697</v>
      </c>
      <c r="C383" s="120" t="s">
        <v>1698</v>
      </c>
      <c r="D383" s="120" t="s">
        <v>1699</v>
      </c>
      <c r="E383" s="120" t="s">
        <v>1703</v>
      </c>
      <c r="F383" s="120" t="s">
        <v>1704</v>
      </c>
      <c r="G383" s="120" t="s">
        <v>1707</v>
      </c>
      <c r="H383" s="120" t="s">
        <v>1708</v>
      </c>
    </row>
    <row r="384" spans="1:8" ht="12.75" x14ac:dyDescent="0.2">
      <c r="A384" s="120" t="s">
        <v>1696</v>
      </c>
      <c r="B384" s="120" t="s">
        <v>1697</v>
      </c>
      <c r="C384" s="120" t="s">
        <v>1698</v>
      </c>
      <c r="D384" s="120" t="s">
        <v>1699</v>
      </c>
      <c r="E384" s="120" t="s">
        <v>1703</v>
      </c>
      <c r="F384" s="120" t="s">
        <v>1704</v>
      </c>
      <c r="G384" s="120" t="s">
        <v>1709</v>
      </c>
      <c r="H384" s="120" t="s">
        <v>1710</v>
      </c>
    </row>
    <row r="385" spans="1:8" ht="12.75" x14ac:dyDescent="0.2">
      <c r="A385" s="120" t="s">
        <v>1696</v>
      </c>
      <c r="B385" s="120" t="s">
        <v>1697</v>
      </c>
      <c r="C385" s="120" t="s">
        <v>1698</v>
      </c>
      <c r="D385" s="120" t="s">
        <v>1699</v>
      </c>
      <c r="E385" s="120" t="s">
        <v>1703</v>
      </c>
      <c r="F385" s="120" t="s">
        <v>1704</v>
      </c>
      <c r="G385" s="120" t="s">
        <v>1711</v>
      </c>
      <c r="H385" s="120" t="s">
        <v>1712</v>
      </c>
    </row>
    <row r="386" spans="1:8" ht="12.75" x14ac:dyDescent="0.2">
      <c r="A386" s="120" t="s">
        <v>1696</v>
      </c>
      <c r="B386" s="120" t="s">
        <v>1697</v>
      </c>
      <c r="C386" s="120" t="s">
        <v>1698</v>
      </c>
      <c r="D386" s="120" t="s">
        <v>1699</v>
      </c>
      <c r="E386" s="120" t="s">
        <v>1713</v>
      </c>
      <c r="F386" s="120" t="s">
        <v>1714</v>
      </c>
      <c r="G386" s="120" t="s">
        <v>1715</v>
      </c>
      <c r="H386" s="120" t="s">
        <v>1714</v>
      </c>
    </row>
    <row r="387" spans="1:8" ht="12.75" x14ac:dyDescent="0.2">
      <c r="A387" s="120" t="s">
        <v>1696</v>
      </c>
      <c r="B387" s="120" t="s">
        <v>1697</v>
      </c>
      <c r="C387" s="120" t="s">
        <v>1698</v>
      </c>
      <c r="D387" s="120" t="s">
        <v>1699</v>
      </c>
      <c r="E387" s="120" t="s">
        <v>1716</v>
      </c>
      <c r="F387" s="120" t="s">
        <v>1717</v>
      </c>
      <c r="G387" s="120" t="s">
        <v>1718</v>
      </c>
      <c r="H387" s="120" t="s">
        <v>1717</v>
      </c>
    </row>
    <row r="388" spans="1:8" ht="12.75" x14ac:dyDescent="0.2">
      <c r="A388" s="120" t="s">
        <v>1696</v>
      </c>
      <c r="B388" s="120" t="s">
        <v>1697</v>
      </c>
      <c r="C388" s="120" t="s">
        <v>1719</v>
      </c>
      <c r="D388" s="120" t="s">
        <v>1720</v>
      </c>
      <c r="E388" s="120" t="s">
        <v>1721</v>
      </c>
      <c r="F388" s="120" t="s">
        <v>1722</v>
      </c>
      <c r="G388" s="120" t="s">
        <v>1723</v>
      </c>
      <c r="H388" s="120" t="s">
        <v>1722</v>
      </c>
    </row>
    <row r="389" spans="1:8" ht="12.75" x14ac:dyDescent="0.2">
      <c r="A389" s="120" t="s">
        <v>1696</v>
      </c>
      <c r="B389" s="120" t="s">
        <v>1697</v>
      </c>
      <c r="C389" s="120" t="s">
        <v>1719</v>
      </c>
      <c r="D389" s="120" t="s">
        <v>1720</v>
      </c>
      <c r="E389" s="120" t="s">
        <v>1724</v>
      </c>
      <c r="F389" s="120" t="s">
        <v>1725</v>
      </c>
      <c r="G389" s="120" t="s">
        <v>1726</v>
      </c>
      <c r="H389" s="120" t="s">
        <v>1727</v>
      </c>
    </row>
    <row r="390" spans="1:8" ht="12.75" x14ac:dyDescent="0.2">
      <c r="A390" s="120" t="s">
        <v>1696</v>
      </c>
      <c r="B390" s="120" t="s">
        <v>1697</v>
      </c>
      <c r="C390" s="120" t="s">
        <v>1719</v>
      </c>
      <c r="D390" s="120" t="s">
        <v>1720</v>
      </c>
      <c r="E390" s="120" t="s">
        <v>1724</v>
      </c>
      <c r="F390" s="120" t="s">
        <v>1725</v>
      </c>
      <c r="G390" s="120" t="s">
        <v>1728</v>
      </c>
      <c r="H390" s="120" t="s">
        <v>1729</v>
      </c>
    </row>
    <row r="391" spans="1:8" ht="12.75" x14ac:dyDescent="0.2">
      <c r="A391" s="120" t="s">
        <v>1696</v>
      </c>
      <c r="B391" s="120" t="s">
        <v>1697</v>
      </c>
      <c r="C391" s="120" t="s">
        <v>1719</v>
      </c>
      <c r="D391" s="120" t="s">
        <v>1720</v>
      </c>
      <c r="E391" s="120" t="s">
        <v>1730</v>
      </c>
      <c r="F391" s="120" t="s">
        <v>1731</v>
      </c>
      <c r="G391" s="120" t="s">
        <v>1732</v>
      </c>
      <c r="H391" s="120" t="s">
        <v>1731</v>
      </c>
    </row>
    <row r="392" spans="1:8" ht="12.75" x14ac:dyDescent="0.2">
      <c r="A392" s="120" t="s">
        <v>1696</v>
      </c>
      <c r="B392" s="120" t="s">
        <v>1697</v>
      </c>
      <c r="C392" s="120" t="s">
        <v>1733</v>
      </c>
      <c r="D392" s="120" t="s">
        <v>1734</v>
      </c>
      <c r="E392" s="120" t="s">
        <v>1735</v>
      </c>
      <c r="F392" s="120" t="s">
        <v>1736</v>
      </c>
      <c r="G392" s="120" t="s">
        <v>1737</v>
      </c>
      <c r="H392" s="120" t="s">
        <v>1738</v>
      </c>
    </row>
    <row r="393" spans="1:8" ht="12.75" x14ac:dyDescent="0.2">
      <c r="A393" s="120" t="s">
        <v>1696</v>
      </c>
      <c r="B393" s="120" t="s">
        <v>1697</v>
      </c>
      <c r="C393" s="120" t="s">
        <v>1733</v>
      </c>
      <c r="D393" s="120" t="s">
        <v>1734</v>
      </c>
      <c r="E393" s="120" t="s">
        <v>1735</v>
      </c>
      <c r="F393" s="120" t="s">
        <v>1736</v>
      </c>
      <c r="G393" s="120" t="s">
        <v>1739</v>
      </c>
      <c r="H393" s="120" t="s">
        <v>1740</v>
      </c>
    </row>
    <row r="394" spans="1:8" ht="12.75" x14ac:dyDescent="0.2">
      <c r="A394" s="120" t="s">
        <v>1696</v>
      </c>
      <c r="B394" s="120" t="s">
        <v>1697</v>
      </c>
      <c r="C394" s="120" t="s">
        <v>1733</v>
      </c>
      <c r="D394" s="120" t="s">
        <v>1734</v>
      </c>
      <c r="E394" s="120" t="s">
        <v>1741</v>
      </c>
      <c r="F394" s="120" t="s">
        <v>1742</v>
      </c>
      <c r="G394" s="120" t="s">
        <v>1743</v>
      </c>
      <c r="H394" s="120" t="s">
        <v>1742</v>
      </c>
    </row>
    <row r="395" spans="1:8" ht="12.75" x14ac:dyDescent="0.2">
      <c r="A395" s="120" t="s">
        <v>1744</v>
      </c>
      <c r="B395" s="120" t="s">
        <v>1745</v>
      </c>
      <c r="C395" s="120" t="s">
        <v>1746</v>
      </c>
      <c r="D395" s="120" t="s">
        <v>1747</v>
      </c>
      <c r="E395" s="120" t="s">
        <v>1748</v>
      </c>
      <c r="F395" s="120" t="s">
        <v>1749</v>
      </c>
      <c r="G395" s="120" t="s">
        <v>1750</v>
      </c>
      <c r="H395" s="120" t="s">
        <v>1751</v>
      </c>
    </row>
    <row r="396" spans="1:8" ht="12.75" x14ac:dyDescent="0.2">
      <c r="A396" s="120" t="s">
        <v>1744</v>
      </c>
      <c r="B396" s="120" t="s">
        <v>1745</v>
      </c>
      <c r="C396" s="120" t="s">
        <v>1746</v>
      </c>
      <c r="D396" s="120" t="s">
        <v>1747</v>
      </c>
      <c r="E396" s="120" t="s">
        <v>1748</v>
      </c>
      <c r="F396" s="120" t="s">
        <v>1749</v>
      </c>
      <c r="G396" s="120" t="s">
        <v>1752</v>
      </c>
      <c r="H396" s="120" t="s">
        <v>1753</v>
      </c>
    </row>
    <row r="397" spans="1:8" ht="12.75" x14ac:dyDescent="0.2">
      <c r="A397" s="120" t="s">
        <v>1744</v>
      </c>
      <c r="B397" s="120" t="s">
        <v>1745</v>
      </c>
      <c r="C397" s="120" t="s">
        <v>1746</v>
      </c>
      <c r="D397" s="120" t="s">
        <v>1747</v>
      </c>
      <c r="E397" s="120" t="s">
        <v>1754</v>
      </c>
      <c r="F397" s="120" t="s">
        <v>1755</v>
      </c>
      <c r="G397" s="120" t="s">
        <v>1756</v>
      </c>
      <c r="H397" s="120" t="s">
        <v>1755</v>
      </c>
    </row>
    <row r="398" spans="1:8" ht="12.75" x14ac:dyDescent="0.2">
      <c r="A398" s="120" t="s">
        <v>1744</v>
      </c>
      <c r="B398" s="120" t="s">
        <v>1745</v>
      </c>
      <c r="C398" s="120" t="s">
        <v>1746</v>
      </c>
      <c r="D398" s="120" t="s">
        <v>1747</v>
      </c>
      <c r="E398" s="120" t="s">
        <v>1757</v>
      </c>
      <c r="F398" s="120" t="s">
        <v>1758</v>
      </c>
      <c r="G398" s="120" t="s">
        <v>1759</v>
      </c>
      <c r="H398" s="120" t="s">
        <v>1760</v>
      </c>
    </row>
    <row r="399" spans="1:8" ht="12.75" x14ac:dyDescent="0.2">
      <c r="A399" s="120" t="s">
        <v>1744</v>
      </c>
      <c r="B399" s="120" t="s">
        <v>1745</v>
      </c>
      <c r="C399" s="120" t="s">
        <v>1746</v>
      </c>
      <c r="D399" s="120" t="s">
        <v>1747</v>
      </c>
      <c r="E399" s="120" t="s">
        <v>1757</v>
      </c>
      <c r="F399" s="120" t="s">
        <v>1758</v>
      </c>
      <c r="G399" s="120" t="s">
        <v>1761</v>
      </c>
      <c r="H399" s="120" t="s">
        <v>1762</v>
      </c>
    </row>
    <row r="400" spans="1:8" ht="12.75" x14ac:dyDescent="0.2">
      <c r="A400" s="120" t="s">
        <v>1744</v>
      </c>
      <c r="B400" s="120" t="s">
        <v>1745</v>
      </c>
      <c r="C400" s="120" t="s">
        <v>1746</v>
      </c>
      <c r="D400" s="120" t="s">
        <v>1747</v>
      </c>
      <c r="E400" s="120" t="s">
        <v>1757</v>
      </c>
      <c r="F400" s="120" t="s">
        <v>1758</v>
      </c>
      <c r="G400" s="120" t="s">
        <v>1763</v>
      </c>
      <c r="H400" s="120" t="s">
        <v>1764</v>
      </c>
    </row>
    <row r="401" spans="1:8" ht="12.75" x14ac:dyDescent="0.2">
      <c r="A401" s="120" t="s">
        <v>1744</v>
      </c>
      <c r="B401" s="120" t="s">
        <v>1745</v>
      </c>
      <c r="C401" s="120" t="s">
        <v>1746</v>
      </c>
      <c r="D401" s="120" t="s">
        <v>1747</v>
      </c>
      <c r="E401" s="120" t="s">
        <v>1765</v>
      </c>
      <c r="F401" s="120" t="s">
        <v>1766</v>
      </c>
      <c r="G401" s="120" t="s">
        <v>1767</v>
      </c>
      <c r="H401" s="120" t="s">
        <v>1766</v>
      </c>
    </row>
    <row r="402" spans="1:8" ht="12.75" x14ac:dyDescent="0.2">
      <c r="A402" s="120" t="s">
        <v>1744</v>
      </c>
      <c r="B402" s="120" t="s">
        <v>1745</v>
      </c>
      <c r="C402" s="120" t="s">
        <v>1768</v>
      </c>
      <c r="D402" s="120" t="s">
        <v>1769</v>
      </c>
      <c r="E402" s="120" t="s">
        <v>1770</v>
      </c>
      <c r="F402" s="120" t="s">
        <v>1771</v>
      </c>
      <c r="G402" s="120" t="s">
        <v>1772</v>
      </c>
      <c r="H402" s="120" t="s">
        <v>1773</v>
      </c>
    </row>
    <row r="403" spans="1:8" ht="12.75" x14ac:dyDescent="0.2">
      <c r="A403" s="120" t="s">
        <v>1744</v>
      </c>
      <c r="B403" s="120" t="s">
        <v>1745</v>
      </c>
      <c r="C403" s="120" t="s">
        <v>1768</v>
      </c>
      <c r="D403" s="120" t="s">
        <v>1769</v>
      </c>
      <c r="E403" s="120" t="s">
        <v>1770</v>
      </c>
      <c r="F403" s="120" t="s">
        <v>1771</v>
      </c>
      <c r="G403" s="120" t="s">
        <v>1774</v>
      </c>
      <c r="H403" s="120" t="s">
        <v>1775</v>
      </c>
    </row>
    <row r="404" spans="1:8" ht="12.75" x14ac:dyDescent="0.2">
      <c r="A404" s="120" t="s">
        <v>1744</v>
      </c>
      <c r="B404" s="120" t="s">
        <v>1745</v>
      </c>
      <c r="C404" s="120" t="s">
        <v>1768</v>
      </c>
      <c r="D404" s="120" t="s">
        <v>1769</v>
      </c>
      <c r="E404" s="120" t="s">
        <v>1776</v>
      </c>
      <c r="F404" s="120" t="s">
        <v>1777</v>
      </c>
      <c r="G404" s="120" t="s">
        <v>1778</v>
      </c>
      <c r="H404" s="120" t="s">
        <v>1777</v>
      </c>
    </row>
    <row r="405" spans="1:8" ht="12.75" x14ac:dyDescent="0.2">
      <c r="A405" s="120" t="s">
        <v>1779</v>
      </c>
      <c r="B405" s="120" t="s">
        <v>1780</v>
      </c>
      <c r="C405" s="120" t="s">
        <v>1781</v>
      </c>
      <c r="D405" s="120" t="s">
        <v>1782</v>
      </c>
      <c r="E405" s="120" t="s">
        <v>1784</v>
      </c>
      <c r="F405" s="120" t="s">
        <v>1785</v>
      </c>
      <c r="G405" s="120" t="s">
        <v>1786</v>
      </c>
      <c r="H405" s="120" t="s">
        <v>1785</v>
      </c>
    </row>
    <row r="406" spans="1:8" ht="12.75" x14ac:dyDescent="0.2">
      <c r="A406" s="120" t="s">
        <v>1779</v>
      </c>
      <c r="B406" s="120" t="s">
        <v>1780</v>
      </c>
      <c r="C406" s="120" t="s">
        <v>1781</v>
      </c>
      <c r="D406" s="120" t="s">
        <v>1782</v>
      </c>
      <c r="E406" s="120" t="s">
        <v>1787</v>
      </c>
      <c r="F406" s="120" t="s">
        <v>1788</v>
      </c>
      <c r="G406" s="120" t="s">
        <v>1789</v>
      </c>
      <c r="H406" s="120" t="s">
        <v>1790</v>
      </c>
    </row>
    <row r="407" spans="1:8" ht="12.75" x14ac:dyDescent="0.2">
      <c r="A407" s="120" t="s">
        <v>1779</v>
      </c>
      <c r="B407" s="120" t="s">
        <v>1780</v>
      </c>
      <c r="C407" s="120" t="s">
        <v>1781</v>
      </c>
      <c r="D407" s="120" t="s">
        <v>1782</v>
      </c>
      <c r="E407" s="120" t="s">
        <v>1787</v>
      </c>
      <c r="F407" s="120" t="s">
        <v>1788</v>
      </c>
      <c r="G407" s="120" t="s">
        <v>1791</v>
      </c>
      <c r="H407" s="120" t="s">
        <v>1792</v>
      </c>
    </row>
    <row r="408" spans="1:8" ht="12.75" x14ac:dyDescent="0.2">
      <c r="A408" s="120" t="s">
        <v>1779</v>
      </c>
      <c r="B408" s="120" t="s">
        <v>1780</v>
      </c>
      <c r="C408" s="120" t="s">
        <v>1781</v>
      </c>
      <c r="D408" s="120" t="s">
        <v>1782</v>
      </c>
      <c r="E408" s="120" t="s">
        <v>1787</v>
      </c>
      <c r="F408" s="120" t="s">
        <v>1788</v>
      </c>
      <c r="G408" s="120" t="s">
        <v>1793</v>
      </c>
      <c r="H408" s="120" t="s">
        <v>1794</v>
      </c>
    </row>
    <row r="409" spans="1:8" ht="12.75" x14ac:dyDescent="0.2">
      <c r="A409" s="120" t="s">
        <v>1779</v>
      </c>
      <c r="B409" s="120" t="s">
        <v>1780</v>
      </c>
      <c r="C409" s="120" t="s">
        <v>1781</v>
      </c>
      <c r="D409" s="120" t="s">
        <v>1782</v>
      </c>
      <c r="E409" s="120" t="s">
        <v>1787</v>
      </c>
      <c r="F409" s="120" t="s">
        <v>1788</v>
      </c>
      <c r="G409" s="120" t="s">
        <v>1795</v>
      </c>
      <c r="H409" s="120" t="s">
        <v>1796</v>
      </c>
    </row>
    <row r="410" spans="1:8" ht="12.75" x14ac:dyDescent="0.2">
      <c r="A410" s="120" t="s">
        <v>1779</v>
      </c>
      <c r="B410" s="120" t="s">
        <v>1780</v>
      </c>
      <c r="C410" s="120" t="s">
        <v>1781</v>
      </c>
      <c r="D410" s="120" t="s">
        <v>1782</v>
      </c>
      <c r="E410" s="120" t="s">
        <v>1787</v>
      </c>
      <c r="F410" s="120" t="s">
        <v>1788</v>
      </c>
      <c r="G410" s="120" t="s">
        <v>1797</v>
      </c>
      <c r="H410" s="120" t="s">
        <v>1798</v>
      </c>
    </row>
    <row r="411" spans="1:8" ht="12.75" x14ac:dyDescent="0.2">
      <c r="A411" s="120" t="s">
        <v>1779</v>
      </c>
      <c r="B411" s="120" t="s">
        <v>1780</v>
      </c>
      <c r="C411" s="120" t="s">
        <v>1781</v>
      </c>
      <c r="D411" s="120" t="s">
        <v>1782</v>
      </c>
      <c r="E411" s="120" t="s">
        <v>1799</v>
      </c>
      <c r="F411" s="120" t="s">
        <v>1800</v>
      </c>
      <c r="G411" s="120" t="s">
        <v>1801</v>
      </c>
      <c r="H411" s="120" t="s">
        <v>1802</v>
      </c>
    </row>
    <row r="412" spans="1:8" ht="12.75" x14ac:dyDescent="0.2">
      <c r="A412" s="120" t="s">
        <v>1779</v>
      </c>
      <c r="B412" s="120" t="s">
        <v>1780</v>
      </c>
      <c r="C412" s="120" t="s">
        <v>1781</v>
      </c>
      <c r="D412" s="120" t="s">
        <v>1782</v>
      </c>
      <c r="E412" s="120" t="s">
        <v>1799</v>
      </c>
      <c r="F412" s="120" t="s">
        <v>1800</v>
      </c>
      <c r="G412" s="120" t="s">
        <v>1803</v>
      </c>
      <c r="H412" s="120" t="s">
        <v>1804</v>
      </c>
    </row>
    <row r="413" spans="1:8" ht="12.75" x14ac:dyDescent="0.2">
      <c r="A413" s="120" t="s">
        <v>1779</v>
      </c>
      <c r="B413" s="120" t="s">
        <v>1780</v>
      </c>
      <c r="C413" s="120" t="s">
        <v>1781</v>
      </c>
      <c r="D413" s="120" t="s">
        <v>1782</v>
      </c>
      <c r="E413" s="120" t="s">
        <v>1805</v>
      </c>
      <c r="F413" s="120" t="s">
        <v>1806</v>
      </c>
      <c r="G413" s="120" t="s">
        <v>1807</v>
      </c>
      <c r="H413" s="120" t="s">
        <v>1806</v>
      </c>
    </row>
    <row r="414" spans="1:8" ht="12.75" x14ac:dyDescent="0.2">
      <c r="A414" s="120" t="s">
        <v>1779</v>
      </c>
      <c r="B414" s="120" t="s">
        <v>1780</v>
      </c>
      <c r="C414" s="120" t="s">
        <v>1781</v>
      </c>
      <c r="D414" s="120" t="s">
        <v>1782</v>
      </c>
      <c r="E414" s="120" t="s">
        <v>1808</v>
      </c>
      <c r="F414" s="120" t="s">
        <v>1809</v>
      </c>
      <c r="G414" s="120" t="s">
        <v>1810</v>
      </c>
      <c r="H414" s="120" t="s">
        <v>1809</v>
      </c>
    </row>
    <row r="415" spans="1:8" ht="12.75" x14ac:dyDescent="0.2">
      <c r="A415" s="120" t="s">
        <v>1779</v>
      </c>
      <c r="B415" s="120" t="s">
        <v>1780</v>
      </c>
      <c r="C415" s="120" t="s">
        <v>1781</v>
      </c>
      <c r="D415" s="120" t="s">
        <v>1782</v>
      </c>
      <c r="E415" s="120" t="s">
        <v>1811</v>
      </c>
      <c r="F415" s="120" t="s">
        <v>1812</v>
      </c>
      <c r="G415" s="120" t="s">
        <v>1813</v>
      </c>
      <c r="H415" s="120" t="s">
        <v>1814</v>
      </c>
    </row>
    <row r="416" spans="1:8" ht="12.75" x14ac:dyDescent="0.2">
      <c r="A416" s="120" t="s">
        <v>1779</v>
      </c>
      <c r="B416" s="120" t="s">
        <v>1780</v>
      </c>
      <c r="C416" s="120" t="s">
        <v>1781</v>
      </c>
      <c r="D416" s="120" t="s">
        <v>1782</v>
      </c>
      <c r="E416" s="120" t="s">
        <v>1811</v>
      </c>
      <c r="F416" s="120" t="s">
        <v>1812</v>
      </c>
      <c r="G416" s="120" t="s">
        <v>1815</v>
      </c>
      <c r="H416" s="120" t="s">
        <v>1816</v>
      </c>
    </row>
    <row r="417" spans="1:8" ht="12.75" x14ac:dyDescent="0.2">
      <c r="A417" s="120" t="s">
        <v>1779</v>
      </c>
      <c r="B417" s="120" t="s">
        <v>1780</v>
      </c>
      <c r="C417" s="120" t="s">
        <v>1781</v>
      </c>
      <c r="D417" s="120" t="s">
        <v>1782</v>
      </c>
      <c r="E417" s="120" t="s">
        <v>1817</v>
      </c>
      <c r="F417" s="120" t="s">
        <v>1818</v>
      </c>
      <c r="G417" s="120" t="s">
        <v>1819</v>
      </c>
      <c r="H417" s="120" t="s">
        <v>1818</v>
      </c>
    </row>
    <row r="418" spans="1:8" ht="12.75" x14ac:dyDescent="0.2">
      <c r="A418" s="120" t="s">
        <v>1779</v>
      </c>
      <c r="B418" s="120" t="s">
        <v>1780</v>
      </c>
      <c r="C418" s="120" t="s">
        <v>1781</v>
      </c>
      <c r="D418" s="120" t="s">
        <v>1782</v>
      </c>
      <c r="E418" s="120" t="s">
        <v>1820</v>
      </c>
      <c r="F418" s="120" t="s">
        <v>1821</v>
      </c>
      <c r="G418" s="120" t="s">
        <v>1822</v>
      </c>
      <c r="H418" s="120" t="s">
        <v>1823</v>
      </c>
    </row>
    <row r="419" spans="1:8" ht="12.75" x14ac:dyDescent="0.2">
      <c r="A419" s="120" t="s">
        <v>1779</v>
      </c>
      <c r="B419" s="120" t="s">
        <v>1780</v>
      </c>
      <c r="C419" s="120" t="s">
        <v>1781</v>
      </c>
      <c r="D419" s="120" t="s">
        <v>1782</v>
      </c>
      <c r="E419" s="120" t="s">
        <v>1820</v>
      </c>
      <c r="F419" s="120" t="s">
        <v>1821</v>
      </c>
      <c r="G419" s="120" t="s">
        <v>1824</v>
      </c>
      <c r="H419" s="120" t="s">
        <v>1825</v>
      </c>
    </row>
    <row r="420" spans="1:8" ht="12.75" x14ac:dyDescent="0.2">
      <c r="A420" s="120" t="s">
        <v>1779</v>
      </c>
      <c r="B420" s="120" t="s">
        <v>1780</v>
      </c>
      <c r="C420" s="120" t="s">
        <v>1826</v>
      </c>
      <c r="D420" s="120" t="s">
        <v>1827</v>
      </c>
      <c r="E420" s="120" t="s">
        <v>1828</v>
      </c>
      <c r="F420" s="120" t="s">
        <v>1827</v>
      </c>
      <c r="G420" s="120" t="s">
        <v>1829</v>
      </c>
      <c r="H420" s="120" t="s">
        <v>1827</v>
      </c>
    </row>
    <row r="421" spans="1:8" ht="12.75" x14ac:dyDescent="0.2">
      <c r="A421" s="120" t="s">
        <v>1830</v>
      </c>
      <c r="B421" s="120" t="s">
        <v>1831</v>
      </c>
      <c r="C421" s="120" t="s">
        <v>1832</v>
      </c>
      <c r="D421" s="120" t="s">
        <v>1833</v>
      </c>
      <c r="E421" s="120" t="s">
        <v>1834</v>
      </c>
      <c r="F421" s="120" t="s">
        <v>1835</v>
      </c>
      <c r="G421" s="120" t="s">
        <v>1836</v>
      </c>
      <c r="H421" s="120" t="s">
        <v>1837</v>
      </c>
    </row>
    <row r="422" spans="1:8" ht="12.75" x14ac:dyDescent="0.2">
      <c r="A422" s="120" t="s">
        <v>1830</v>
      </c>
      <c r="B422" s="120" t="s">
        <v>1831</v>
      </c>
      <c r="C422" s="120" t="s">
        <v>1832</v>
      </c>
      <c r="D422" s="120" t="s">
        <v>1833</v>
      </c>
      <c r="E422" s="120" t="s">
        <v>1834</v>
      </c>
      <c r="F422" s="120" t="s">
        <v>1835</v>
      </c>
      <c r="G422" s="120" t="s">
        <v>1838</v>
      </c>
      <c r="H422" s="120" t="s">
        <v>1839</v>
      </c>
    </row>
    <row r="423" spans="1:8" ht="12.75" x14ac:dyDescent="0.2">
      <c r="A423" s="120" t="s">
        <v>1830</v>
      </c>
      <c r="B423" s="120" t="s">
        <v>1831</v>
      </c>
      <c r="C423" s="120" t="s">
        <v>1832</v>
      </c>
      <c r="D423" s="120" t="s">
        <v>1833</v>
      </c>
      <c r="E423" s="120" t="s">
        <v>1840</v>
      </c>
      <c r="F423" s="120" t="s">
        <v>1841</v>
      </c>
      <c r="G423" s="120" t="s">
        <v>1842</v>
      </c>
      <c r="H423" s="120" t="s">
        <v>1841</v>
      </c>
    </row>
    <row r="424" spans="1:8" ht="12.75" x14ac:dyDescent="0.2">
      <c r="A424" s="120" t="s">
        <v>1830</v>
      </c>
      <c r="B424" s="120" t="s">
        <v>1831</v>
      </c>
      <c r="C424" s="120" t="s">
        <v>1832</v>
      </c>
      <c r="D424" s="120" t="s">
        <v>1833</v>
      </c>
      <c r="E424" s="120" t="s">
        <v>1843</v>
      </c>
      <c r="F424" s="120" t="s">
        <v>1844</v>
      </c>
      <c r="G424" s="120" t="s">
        <v>1845</v>
      </c>
      <c r="H424" s="120" t="s">
        <v>1846</v>
      </c>
    </row>
    <row r="425" spans="1:8" ht="12.75" x14ac:dyDescent="0.2">
      <c r="A425" s="120" t="s">
        <v>1830</v>
      </c>
      <c r="B425" s="120" t="s">
        <v>1831</v>
      </c>
      <c r="C425" s="120" t="s">
        <v>1832</v>
      </c>
      <c r="D425" s="120" t="s">
        <v>1833</v>
      </c>
      <c r="E425" s="120" t="s">
        <v>1843</v>
      </c>
      <c r="F425" s="120" t="s">
        <v>1844</v>
      </c>
      <c r="G425" s="120" t="s">
        <v>1847</v>
      </c>
      <c r="H425" s="120" t="s">
        <v>1848</v>
      </c>
    </row>
    <row r="426" spans="1:8" ht="12.75" x14ac:dyDescent="0.2">
      <c r="A426" s="120" t="s">
        <v>1830</v>
      </c>
      <c r="B426" s="120" t="s">
        <v>1831</v>
      </c>
      <c r="C426" s="120" t="s">
        <v>1832</v>
      </c>
      <c r="D426" s="120" t="s">
        <v>1833</v>
      </c>
      <c r="E426" s="120" t="s">
        <v>1843</v>
      </c>
      <c r="F426" s="120" t="s">
        <v>1844</v>
      </c>
      <c r="G426" s="120" t="s">
        <v>1849</v>
      </c>
      <c r="H426" s="120" t="s">
        <v>1850</v>
      </c>
    </row>
    <row r="427" spans="1:8" ht="12.75" x14ac:dyDescent="0.2">
      <c r="A427" s="120" t="s">
        <v>1830</v>
      </c>
      <c r="B427" s="120" t="s">
        <v>1831</v>
      </c>
      <c r="C427" s="120" t="s">
        <v>1832</v>
      </c>
      <c r="D427" s="120" t="s">
        <v>1833</v>
      </c>
      <c r="E427" s="120" t="s">
        <v>1843</v>
      </c>
      <c r="F427" s="120" t="s">
        <v>1844</v>
      </c>
      <c r="G427" s="120" t="s">
        <v>1851</v>
      </c>
      <c r="H427" s="120" t="s">
        <v>1852</v>
      </c>
    </row>
    <row r="428" spans="1:8" ht="12.75" x14ac:dyDescent="0.2">
      <c r="A428" s="120" t="s">
        <v>1830</v>
      </c>
      <c r="B428" s="120" t="s">
        <v>1831</v>
      </c>
      <c r="C428" s="120" t="s">
        <v>1832</v>
      </c>
      <c r="D428" s="120" t="s">
        <v>1833</v>
      </c>
      <c r="E428" s="120" t="s">
        <v>1843</v>
      </c>
      <c r="F428" s="120" t="s">
        <v>1844</v>
      </c>
      <c r="G428" s="120" t="s">
        <v>1853</v>
      </c>
      <c r="H428" s="120" t="s">
        <v>1854</v>
      </c>
    </row>
    <row r="429" spans="1:8" ht="12.75" x14ac:dyDescent="0.2">
      <c r="A429" s="120" t="s">
        <v>1830</v>
      </c>
      <c r="B429" s="120" t="s">
        <v>1831</v>
      </c>
      <c r="C429" s="120" t="s">
        <v>1855</v>
      </c>
      <c r="D429" s="120" t="s">
        <v>1856</v>
      </c>
      <c r="E429" s="120" t="s">
        <v>1857</v>
      </c>
      <c r="F429" s="120" t="s">
        <v>1858</v>
      </c>
      <c r="G429" s="120" t="s">
        <v>1859</v>
      </c>
      <c r="H429" s="120" t="s">
        <v>1860</v>
      </c>
    </row>
    <row r="430" spans="1:8" ht="12.75" x14ac:dyDescent="0.2">
      <c r="A430" s="120" t="s">
        <v>1830</v>
      </c>
      <c r="B430" s="120" t="s">
        <v>1831</v>
      </c>
      <c r="C430" s="120" t="s">
        <v>1855</v>
      </c>
      <c r="D430" s="120" t="s">
        <v>1856</v>
      </c>
      <c r="E430" s="120" t="s">
        <v>1857</v>
      </c>
      <c r="F430" s="120" t="s">
        <v>1858</v>
      </c>
      <c r="G430" s="120" t="s">
        <v>1861</v>
      </c>
      <c r="H430" s="120" t="s">
        <v>1862</v>
      </c>
    </row>
    <row r="431" spans="1:8" ht="12.75" x14ac:dyDescent="0.2">
      <c r="A431" s="120" t="s">
        <v>1830</v>
      </c>
      <c r="B431" s="120" t="s">
        <v>1831</v>
      </c>
      <c r="C431" s="120" t="s">
        <v>1855</v>
      </c>
      <c r="D431" s="120" t="s">
        <v>1856</v>
      </c>
      <c r="E431" s="120" t="s">
        <v>1857</v>
      </c>
      <c r="F431" s="120" t="s">
        <v>1858</v>
      </c>
      <c r="G431" s="120" t="s">
        <v>1863</v>
      </c>
      <c r="H431" s="120" t="s">
        <v>1864</v>
      </c>
    </row>
    <row r="432" spans="1:8" ht="12.75" x14ac:dyDescent="0.2">
      <c r="A432" s="120" t="s">
        <v>1830</v>
      </c>
      <c r="B432" s="120" t="s">
        <v>1831</v>
      </c>
      <c r="C432" s="120" t="s">
        <v>1855</v>
      </c>
      <c r="D432" s="120" t="s">
        <v>1856</v>
      </c>
      <c r="E432" s="120" t="s">
        <v>1865</v>
      </c>
      <c r="F432" s="120" t="s">
        <v>1866</v>
      </c>
      <c r="G432" s="120" t="s">
        <v>1867</v>
      </c>
      <c r="H432" s="120" t="s">
        <v>1866</v>
      </c>
    </row>
    <row r="433" spans="1:8" ht="12.75" x14ac:dyDescent="0.2">
      <c r="A433" s="120" t="s">
        <v>1868</v>
      </c>
      <c r="B433" s="120" t="s">
        <v>1869</v>
      </c>
      <c r="C433" s="120" t="s">
        <v>1870</v>
      </c>
      <c r="D433" s="120" t="s">
        <v>1871</v>
      </c>
      <c r="E433" s="120" t="s">
        <v>1872</v>
      </c>
      <c r="F433" s="120" t="s">
        <v>1873</v>
      </c>
      <c r="G433" s="120" t="s">
        <v>1874</v>
      </c>
      <c r="H433" s="120" t="s">
        <v>1873</v>
      </c>
    </row>
    <row r="434" spans="1:8" ht="12.75" x14ac:dyDescent="0.2">
      <c r="A434" s="120" t="s">
        <v>1868</v>
      </c>
      <c r="B434" s="120" t="s">
        <v>1869</v>
      </c>
      <c r="C434" s="120" t="s">
        <v>1870</v>
      </c>
      <c r="D434" s="120" t="s">
        <v>1871</v>
      </c>
      <c r="E434" s="120" t="s">
        <v>1875</v>
      </c>
      <c r="F434" s="120" t="s">
        <v>1876</v>
      </c>
      <c r="G434" s="120" t="s">
        <v>1877</v>
      </c>
      <c r="H434" s="120" t="s">
        <v>1876</v>
      </c>
    </row>
    <row r="435" spans="1:8" ht="12.75" x14ac:dyDescent="0.2">
      <c r="A435" s="120" t="s">
        <v>1868</v>
      </c>
      <c r="B435" s="120" t="s">
        <v>1869</v>
      </c>
      <c r="C435" s="120" t="s">
        <v>1870</v>
      </c>
      <c r="D435" s="120" t="s">
        <v>1871</v>
      </c>
      <c r="E435" s="120" t="s">
        <v>1878</v>
      </c>
      <c r="F435" s="120" t="s">
        <v>1879</v>
      </c>
      <c r="G435" s="120" t="s">
        <v>1880</v>
      </c>
      <c r="H435" s="120" t="s">
        <v>1879</v>
      </c>
    </row>
    <row r="436" spans="1:8" ht="12.75" x14ac:dyDescent="0.2">
      <c r="A436" s="120" t="s">
        <v>1868</v>
      </c>
      <c r="B436" s="120" t="s">
        <v>1869</v>
      </c>
      <c r="C436" s="120" t="s">
        <v>1870</v>
      </c>
      <c r="D436" s="120" t="s">
        <v>1871</v>
      </c>
      <c r="E436" s="120" t="s">
        <v>1881</v>
      </c>
      <c r="F436" s="120" t="s">
        <v>1882</v>
      </c>
      <c r="G436" s="120" t="s">
        <v>1883</v>
      </c>
      <c r="H436" s="120" t="s">
        <v>1882</v>
      </c>
    </row>
    <row r="437" spans="1:8" ht="12.75" x14ac:dyDescent="0.2">
      <c r="A437" s="120" t="s">
        <v>1868</v>
      </c>
      <c r="B437" s="120" t="s">
        <v>1869</v>
      </c>
      <c r="C437" s="120" t="s">
        <v>1870</v>
      </c>
      <c r="D437" s="120" t="s">
        <v>1871</v>
      </c>
      <c r="E437" s="120" t="s">
        <v>1884</v>
      </c>
      <c r="F437" s="120" t="s">
        <v>1885</v>
      </c>
      <c r="G437" s="120" t="s">
        <v>1886</v>
      </c>
      <c r="H437" s="120" t="s">
        <v>1887</v>
      </c>
    </row>
    <row r="438" spans="1:8" ht="12.75" x14ac:dyDescent="0.2">
      <c r="A438" s="120" t="s">
        <v>1868</v>
      </c>
      <c r="B438" s="120" t="s">
        <v>1869</v>
      </c>
      <c r="C438" s="120" t="s">
        <v>1870</v>
      </c>
      <c r="D438" s="120" t="s">
        <v>1871</v>
      </c>
      <c r="E438" s="120" t="s">
        <v>1884</v>
      </c>
      <c r="F438" s="120" t="s">
        <v>1885</v>
      </c>
      <c r="G438" s="120" t="s">
        <v>1888</v>
      </c>
      <c r="H438" s="120" t="s">
        <v>1889</v>
      </c>
    </row>
    <row r="439" spans="1:8" ht="12.75" x14ac:dyDescent="0.2">
      <c r="A439" s="120" t="s">
        <v>1868</v>
      </c>
      <c r="B439" s="120" t="s">
        <v>1869</v>
      </c>
      <c r="C439" s="120" t="s">
        <v>1890</v>
      </c>
      <c r="D439" s="120" t="s">
        <v>1891</v>
      </c>
      <c r="E439" s="120" t="s">
        <v>1892</v>
      </c>
      <c r="F439" s="120" t="s">
        <v>1891</v>
      </c>
      <c r="G439" s="120" t="s">
        <v>1893</v>
      </c>
      <c r="H439" s="120" t="s">
        <v>1891</v>
      </c>
    </row>
    <row r="440" spans="1:8" ht="12.75" x14ac:dyDescent="0.2">
      <c r="A440" s="120" t="s">
        <v>1868</v>
      </c>
      <c r="B440" s="120" t="s">
        <v>1869</v>
      </c>
      <c r="C440" s="120" t="s">
        <v>1894</v>
      </c>
      <c r="D440" s="120" t="s">
        <v>1895</v>
      </c>
      <c r="E440" s="120" t="s">
        <v>1896</v>
      </c>
      <c r="F440" s="120" t="s">
        <v>1897</v>
      </c>
      <c r="G440" s="120" t="s">
        <v>1898</v>
      </c>
      <c r="H440" s="120" t="s">
        <v>1899</v>
      </c>
    </row>
    <row r="441" spans="1:8" ht="12.75" x14ac:dyDescent="0.2">
      <c r="A441" s="120" t="s">
        <v>1868</v>
      </c>
      <c r="B441" s="120" t="s">
        <v>1869</v>
      </c>
      <c r="C441" s="120" t="s">
        <v>1894</v>
      </c>
      <c r="D441" s="120" t="s">
        <v>1895</v>
      </c>
      <c r="E441" s="120" t="s">
        <v>1896</v>
      </c>
      <c r="F441" s="120" t="s">
        <v>1897</v>
      </c>
      <c r="G441" s="120" t="s">
        <v>1900</v>
      </c>
      <c r="H441" s="120" t="s">
        <v>1901</v>
      </c>
    </row>
    <row r="442" spans="1:8" ht="12.75" x14ac:dyDescent="0.2">
      <c r="A442" s="120" t="s">
        <v>1868</v>
      </c>
      <c r="B442" s="120" t="s">
        <v>1869</v>
      </c>
      <c r="C442" s="120" t="s">
        <v>1894</v>
      </c>
      <c r="D442" s="120" t="s">
        <v>1895</v>
      </c>
      <c r="E442" s="120" t="s">
        <v>1896</v>
      </c>
      <c r="F442" s="120" t="s">
        <v>1897</v>
      </c>
      <c r="G442" s="120" t="s">
        <v>1902</v>
      </c>
      <c r="H442" s="120" t="s">
        <v>1903</v>
      </c>
    </row>
    <row r="443" spans="1:8" ht="12.75" x14ac:dyDescent="0.2">
      <c r="A443" s="120" t="s">
        <v>1868</v>
      </c>
      <c r="B443" s="120" t="s">
        <v>1869</v>
      </c>
      <c r="C443" s="120" t="s">
        <v>1894</v>
      </c>
      <c r="D443" s="120" t="s">
        <v>1895</v>
      </c>
      <c r="E443" s="120" t="s">
        <v>1896</v>
      </c>
      <c r="F443" s="120" t="s">
        <v>1897</v>
      </c>
      <c r="G443" s="120" t="s">
        <v>1904</v>
      </c>
      <c r="H443" s="120" t="s">
        <v>1905</v>
      </c>
    </row>
    <row r="444" spans="1:8" ht="12.75" x14ac:dyDescent="0.2">
      <c r="A444" s="120" t="s">
        <v>1868</v>
      </c>
      <c r="B444" s="120" t="s">
        <v>1869</v>
      </c>
      <c r="C444" s="120" t="s">
        <v>1894</v>
      </c>
      <c r="D444" s="120" t="s">
        <v>1895</v>
      </c>
      <c r="E444" s="120" t="s">
        <v>1896</v>
      </c>
      <c r="F444" s="120" t="s">
        <v>1897</v>
      </c>
      <c r="G444" s="120" t="s">
        <v>1906</v>
      </c>
      <c r="H444" s="120" t="s">
        <v>1907</v>
      </c>
    </row>
    <row r="445" spans="1:8" ht="12.75" x14ac:dyDescent="0.2">
      <c r="A445" s="120" t="s">
        <v>1868</v>
      </c>
      <c r="B445" s="120" t="s">
        <v>1869</v>
      </c>
      <c r="C445" s="120" t="s">
        <v>1894</v>
      </c>
      <c r="D445" s="120" t="s">
        <v>1895</v>
      </c>
      <c r="E445" s="120" t="s">
        <v>1908</v>
      </c>
      <c r="F445" s="120" t="s">
        <v>1909</v>
      </c>
      <c r="G445" s="120" t="s">
        <v>1910</v>
      </c>
      <c r="H445" s="120" t="s">
        <v>1909</v>
      </c>
    </row>
    <row r="446" spans="1:8" ht="12.75" x14ac:dyDescent="0.2">
      <c r="A446" s="120" t="s">
        <v>1911</v>
      </c>
      <c r="B446" s="120" t="s">
        <v>1912</v>
      </c>
      <c r="C446" s="120" t="s">
        <v>1913</v>
      </c>
      <c r="D446" s="120" t="s">
        <v>1914</v>
      </c>
      <c r="E446" s="120" t="s">
        <v>1915</v>
      </c>
      <c r="F446" s="120" t="s">
        <v>1916</v>
      </c>
      <c r="G446" s="120" t="s">
        <v>1917</v>
      </c>
      <c r="H446" s="120" t="s">
        <v>1916</v>
      </c>
    </row>
    <row r="447" spans="1:8" ht="12.75" x14ac:dyDescent="0.2">
      <c r="A447" s="120" t="s">
        <v>1911</v>
      </c>
      <c r="B447" s="120" t="s">
        <v>1912</v>
      </c>
      <c r="C447" s="120" t="s">
        <v>1913</v>
      </c>
      <c r="D447" s="120" t="s">
        <v>1914</v>
      </c>
      <c r="E447" s="120" t="s">
        <v>1918</v>
      </c>
      <c r="F447" s="120" t="s">
        <v>1919</v>
      </c>
      <c r="G447" s="120" t="s">
        <v>1920</v>
      </c>
      <c r="H447" s="120" t="s">
        <v>1921</v>
      </c>
    </row>
    <row r="448" spans="1:8" ht="12.75" x14ac:dyDescent="0.2">
      <c r="A448" s="120" t="s">
        <v>1911</v>
      </c>
      <c r="B448" s="120" t="s">
        <v>1912</v>
      </c>
      <c r="C448" s="120" t="s">
        <v>1913</v>
      </c>
      <c r="D448" s="120" t="s">
        <v>1914</v>
      </c>
      <c r="E448" s="120" t="s">
        <v>1918</v>
      </c>
      <c r="F448" s="120" t="s">
        <v>1919</v>
      </c>
      <c r="G448" s="120" t="s">
        <v>1922</v>
      </c>
      <c r="H448" s="120" t="s">
        <v>1923</v>
      </c>
    </row>
    <row r="449" spans="1:8" ht="12.75" x14ac:dyDescent="0.2">
      <c r="A449" s="120" t="s">
        <v>1911</v>
      </c>
      <c r="B449" s="120" t="s">
        <v>1912</v>
      </c>
      <c r="C449" s="120" t="s">
        <v>1913</v>
      </c>
      <c r="D449" s="120" t="s">
        <v>1914</v>
      </c>
      <c r="E449" s="120" t="s">
        <v>1918</v>
      </c>
      <c r="F449" s="120" t="s">
        <v>1919</v>
      </c>
      <c r="G449" s="120" t="s">
        <v>1924</v>
      </c>
      <c r="H449" s="120" t="s">
        <v>1925</v>
      </c>
    </row>
    <row r="450" spans="1:8" ht="12.75" x14ac:dyDescent="0.2">
      <c r="A450" s="120" t="s">
        <v>1911</v>
      </c>
      <c r="B450" s="120" t="s">
        <v>1912</v>
      </c>
      <c r="C450" s="120" t="s">
        <v>1913</v>
      </c>
      <c r="D450" s="120" t="s">
        <v>1914</v>
      </c>
      <c r="E450" s="120" t="s">
        <v>1918</v>
      </c>
      <c r="F450" s="120" t="s">
        <v>1919</v>
      </c>
      <c r="G450" s="120" t="s">
        <v>1926</v>
      </c>
      <c r="H450" s="120" t="s">
        <v>1927</v>
      </c>
    </row>
    <row r="451" spans="1:8" ht="12.75" x14ac:dyDescent="0.2">
      <c r="A451" s="120" t="s">
        <v>1911</v>
      </c>
      <c r="B451" s="120" t="s">
        <v>1912</v>
      </c>
      <c r="C451" s="120" t="s">
        <v>1928</v>
      </c>
      <c r="D451" s="120" t="s">
        <v>1929</v>
      </c>
      <c r="E451" s="120" t="s">
        <v>1930</v>
      </c>
      <c r="F451" s="120" t="s">
        <v>1929</v>
      </c>
      <c r="G451" s="120" t="s">
        <v>1931</v>
      </c>
      <c r="H451" s="120" t="s">
        <v>1932</v>
      </c>
    </row>
    <row r="452" spans="1:8" ht="12.75" x14ac:dyDescent="0.2">
      <c r="A452" s="120" t="s">
        <v>1911</v>
      </c>
      <c r="B452" s="120" t="s">
        <v>1912</v>
      </c>
      <c r="C452" s="120" t="s">
        <v>1928</v>
      </c>
      <c r="D452" s="120" t="s">
        <v>1929</v>
      </c>
      <c r="E452" s="120" t="s">
        <v>1930</v>
      </c>
      <c r="F452" s="120" t="s">
        <v>1929</v>
      </c>
      <c r="G452" s="120" t="s">
        <v>1933</v>
      </c>
      <c r="H452" s="120" t="s">
        <v>1934</v>
      </c>
    </row>
    <row r="453" spans="1:8" ht="12.75" x14ac:dyDescent="0.2">
      <c r="A453" s="120" t="s">
        <v>1911</v>
      </c>
      <c r="B453" s="120" t="s">
        <v>1912</v>
      </c>
      <c r="C453" s="120" t="s">
        <v>1935</v>
      </c>
      <c r="D453" s="120" t="s">
        <v>1936</v>
      </c>
      <c r="E453" s="120" t="s">
        <v>1937</v>
      </c>
      <c r="F453" s="120" t="s">
        <v>1936</v>
      </c>
      <c r="G453" s="120" t="s">
        <v>1938</v>
      </c>
      <c r="H453" s="120" t="s">
        <v>1939</v>
      </c>
    </row>
    <row r="454" spans="1:8" ht="12.75" x14ac:dyDescent="0.2">
      <c r="A454" s="120" t="s">
        <v>1911</v>
      </c>
      <c r="B454" s="120" t="s">
        <v>1912</v>
      </c>
      <c r="C454" s="120" t="s">
        <v>1935</v>
      </c>
      <c r="D454" s="120" t="s">
        <v>1936</v>
      </c>
      <c r="E454" s="120" t="s">
        <v>1937</v>
      </c>
      <c r="F454" s="120" t="s">
        <v>1936</v>
      </c>
      <c r="G454" s="120" t="s">
        <v>1940</v>
      </c>
      <c r="H454" s="120" t="s">
        <v>1941</v>
      </c>
    </row>
    <row r="455" spans="1:8" ht="12.75" x14ac:dyDescent="0.2">
      <c r="A455" s="120" t="s">
        <v>1911</v>
      </c>
      <c r="B455" s="120" t="s">
        <v>1912</v>
      </c>
      <c r="C455" s="120" t="s">
        <v>1935</v>
      </c>
      <c r="D455" s="120" t="s">
        <v>1936</v>
      </c>
      <c r="E455" s="120" t="s">
        <v>1937</v>
      </c>
      <c r="F455" s="120" t="s">
        <v>1936</v>
      </c>
      <c r="G455" s="120" t="s">
        <v>1942</v>
      </c>
      <c r="H455" s="120" t="s">
        <v>1943</v>
      </c>
    </row>
    <row r="456" spans="1:8" ht="12.75" x14ac:dyDescent="0.2">
      <c r="A456" s="120" t="s">
        <v>1911</v>
      </c>
      <c r="B456" s="120" t="s">
        <v>1912</v>
      </c>
      <c r="C456" s="120" t="s">
        <v>1935</v>
      </c>
      <c r="D456" s="120" t="s">
        <v>1936</v>
      </c>
      <c r="E456" s="120" t="s">
        <v>1944</v>
      </c>
      <c r="F456" s="120" t="s">
        <v>1945</v>
      </c>
      <c r="G456" s="120" t="s">
        <v>1946</v>
      </c>
      <c r="H456" s="120" t="s">
        <v>1945</v>
      </c>
    </row>
    <row r="457" spans="1:8" ht="12.75" x14ac:dyDescent="0.2">
      <c r="A457" s="120" t="s">
        <v>1947</v>
      </c>
      <c r="B457" s="120" t="s">
        <v>1948</v>
      </c>
      <c r="C457" s="120" t="s">
        <v>1949</v>
      </c>
      <c r="D457" s="120" t="s">
        <v>1950</v>
      </c>
      <c r="E457" s="120" t="s">
        <v>1951</v>
      </c>
      <c r="F457" s="120" t="s">
        <v>1950</v>
      </c>
      <c r="G457" s="120" t="s">
        <v>1952</v>
      </c>
      <c r="H457" s="120" t="s">
        <v>1953</v>
      </c>
    </row>
    <row r="458" spans="1:8" ht="12.75" x14ac:dyDescent="0.2">
      <c r="A458" s="120" t="s">
        <v>1947</v>
      </c>
      <c r="B458" s="120" t="s">
        <v>1948</v>
      </c>
      <c r="C458" s="120" t="s">
        <v>1949</v>
      </c>
      <c r="D458" s="120" t="s">
        <v>1950</v>
      </c>
      <c r="E458" s="120" t="s">
        <v>1951</v>
      </c>
      <c r="F458" s="120" t="s">
        <v>1950</v>
      </c>
      <c r="G458" s="120" t="s">
        <v>1954</v>
      </c>
      <c r="H458" s="120" t="s">
        <v>1955</v>
      </c>
    </row>
    <row r="459" spans="1:8" ht="12.75" x14ac:dyDescent="0.2">
      <c r="A459" s="120" t="s">
        <v>1947</v>
      </c>
      <c r="B459" s="120" t="s">
        <v>1948</v>
      </c>
      <c r="C459" s="120" t="s">
        <v>1956</v>
      </c>
      <c r="D459" s="120" t="s">
        <v>1957</v>
      </c>
      <c r="E459" s="120" t="s">
        <v>1958</v>
      </c>
      <c r="F459" s="120" t="s">
        <v>1959</v>
      </c>
      <c r="G459" s="120" t="s">
        <v>1960</v>
      </c>
      <c r="H459" s="120" t="s">
        <v>1961</v>
      </c>
    </row>
    <row r="460" spans="1:8" ht="12.75" x14ac:dyDescent="0.2">
      <c r="A460" s="120" t="s">
        <v>1947</v>
      </c>
      <c r="B460" s="120" t="s">
        <v>1948</v>
      </c>
      <c r="C460" s="120" t="s">
        <v>1956</v>
      </c>
      <c r="D460" s="120" t="s">
        <v>1957</v>
      </c>
      <c r="E460" s="120" t="s">
        <v>1958</v>
      </c>
      <c r="F460" s="120" t="s">
        <v>1959</v>
      </c>
      <c r="G460" s="120" t="s">
        <v>1962</v>
      </c>
      <c r="H460" s="120" t="s">
        <v>1963</v>
      </c>
    </row>
    <row r="461" spans="1:8" ht="12.75" x14ac:dyDescent="0.2">
      <c r="A461" s="120" t="s">
        <v>1947</v>
      </c>
      <c r="B461" s="120" t="s">
        <v>1948</v>
      </c>
      <c r="C461" s="120" t="s">
        <v>1956</v>
      </c>
      <c r="D461" s="120" t="s">
        <v>1957</v>
      </c>
      <c r="E461" s="120" t="s">
        <v>1964</v>
      </c>
      <c r="F461" s="120" t="s">
        <v>1965</v>
      </c>
      <c r="G461" s="120" t="s">
        <v>1966</v>
      </c>
      <c r="H461" s="120" t="s">
        <v>1965</v>
      </c>
    </row>
    <row r="462" spans="1:8" ht="12.75" x14ac:dyDescent="0.2">
      <c r="A462" s="120" t="s">
        <v>1947</v>
      </c>
      <c r="B462" s="120" t="s">
        <v>1948</v>
      </c>
      <c r="C462" s="120" t="s">
        <v>1956</v>
      </c>
      <c r="D462" s="120" t="s">
        <v>1957</v>
      </c>
      <c r="E462" s="120" t="s">
        <v>1967</v>
      </c>
      <c r="F462" s="120" t="s">
        <v>1968</v>
      </c>
      <c r="G462" s="120" t="s">
        <v>1969</v>
      </c>
      <c r="H462" s="120" t="s">
        <v>1970</v>
      </c>
    </row>
    <row r="463" spans="1:8" ht="12.75" x14ac:dyDescent="0.2">
      <c r="A463" s="120" t="s">
        <v>1947</v>
      </c>
      <c r="B463" s="120" t="s">
        <v>1948</v>
      </c>
      <c r="C463" s="120" t="s">
        <v>1956</v>
      </c>
      <c r="D463" s="120" t="s">
        <v>1957</v>
      </c>
      <c r="E463" s="120" t="s">
        <v>1967</v>
      </c>
      <c r="F463" s="120" t="s">
        <v>1968</v>
      </c>
      <c r="G463" s="120" t="s">
        <v>1971</v>
      </c>
      <c r="H463" s="120" t="s">
        <v>1972</v>
      </c>
    </row>
    <row r="464" spans="1:8" ht="12.75" x14ac:dyDescent="0.2">
      <c r="A464" s="120" t="s">
        <v>1947</v>
      </c>
      <c r="B464" s="120" t="s">
        <v>1948</v>
      </c>
      <c r="C464" s="120" t="s">
        <v>1956</v>
      </c>
      <c r="D464" s="120" t="s">
        <v>1957</v>
      </c>
      <c r="E464" s="120" t="s">
        <v>1967</v>
      </c>
      <c r="F464" s="120" t="s">
        <v>1968</v>
      </c>
      <c r="G464" s="120" t="s">
        <v>1973</v>
      </c>
      <c r="H464" s="120" t="s">
        <v>1974</v>
      </c>
    </row>
    <row r="465" spans="1:8" ht="12.75" x14ac:dyDescent="0.2">
      <c r="A465" s="120" t="s">
        <v>1947</v>
      </c>
      <c r="B465" s="120" t="s">
        <v>1948</v>
      </c>
      <c r="C465" s="120" t="s">
        <v>1956</v>
      </c>
      <c r="D465" s="120" t="s">
        <v>1957</v>
      </c>
      <c r="E465" s="120" t="s">
        <v>1967</v>
      </c>
      <c r="F465" s="120" t="s">
        <v>1968</v>
      </c>
      <c r="G465" s="120" t="s">
        <v>1975</v>
      </c>
      <c r="H465" s="120" t="s">
        <v>1976</v>
      </c>
    </row>
    <row r="466" spans="1:8" ht="12.75" x14ac:dyDescent="0.2">
      <c r="A466" s="120" t="s">
        <v>1947</v>
      </c>
      <c r="B466" s="120" t="s">
        <v>1948</v>
      </c>
      <c r="C466" s="120" t="s">
        <v>1956</v>
      </c>
      <c r="D466" s="120" t="s">
        <v>1957</v>
      </c>
      <c r="E466" s="120" t="s">
        <v>1967</v>
      </c>
      <c r="F466" s="120" t="s">
        <v>1968</v>
      </c>
      <c r="G466" s="120" t="s">
        <v>1977</v>
      </c>
      <c r="H466" s="120" t="s">
        <v>1978</v>
      </c>
    </row>
    <row r="467" spans="1:8" ht="12.75" x14ac:dyDescent="0.2">
      <c r="A467" s="120" t="s">
        <v>1947</v>
      </c>
      <c r="B467" s="120" t="s">
        <v>1948</v>
      </c>
      <c r="C467" s="120" t="s">
        <v>1956</v>
      </c>
      <c r="D467" s="120" t="s">
        <v>1957</v>
      </c>
      <c r="E467" s="120" t="s">
        <v>1979</v>
      </c>
      <c r="F467" s="120" t="s">
        <v>1980</v>
      </c>
      <c r="G467" s="120" t="s">
        <v>1981</v>
      </c>
      <c r="H467" s="120" t="s">
        <v>1982</v>
      </c>
    </row>
    <row r="468" spans="1:8" ht="12.75" x14ac:dyDescent="0.2">
      <c r="A468" s="120" t="s">
        <v>1947</v>
      </c>
      <c r="B468" s="120" t="s">
        <v>1948</v>
      </c>
      <c r="C468" s="120" t="s">
        <v>1956</v>
      </c>
      <c r="D468" s="120" t="s">
        <v>1957</v>
      </c>
      <c r="E468" s="120" t="s">
        <v>1979</v>
      </c>
      <c r="F468" s="120" t="s">
        <v>1980</v>
      </c>
      <c r="G468" s="120" t="s">
        <v>1983</v>
      </c>
      <c r="H468" s="120" t="s">
        <v>1984</v>
      </c>
    </row>
    <row r="469" spans="1:8" ht="12.75" x14ac:dyDescent="0.2">
      <c r="A469" s="120" t="s">
        <v>1947</v>
      </c>
      <c r="B469" s="120" t="s">
        <v>1948</v>
      </c>
      <c r="C469" s="120" t="s">
        <v>1985</v>
      </c>
      <c r="D469" s="120" t="s">
        <v>1986</v>
      </c>
      <c r="E469" s="120" t="s">
        <v>1987</v>
      </c>
      <c r="F469" s="120" t="s">
        <v>1986</v>
      </c>
      <c r="G469" s="120" t="s">
        <v>1988</v>
      </c>
      <c r="H469" s="120" t="s">
        <v>1989</v>
      </c>
    </row>
    <row r="470" spans="1:8" ht="12.75" x14ac:dyDescent="0.2">
      <c r="A470" s="120" t="s">
        <v>1947</v>
      </c>
      <c r="B470" s="120" t="s">
        <v>1948</v>
      </c>
      <c r="C470" s="120" t="s">
        <v>1985</v>
      </c>
      <c r="D470" s="120" t="s">
        <v>1986</v>
      </c>
      <c r="E470" s="120" t="s">
        <v>1987</v>
      </c>
      <c r="F470" s="120" t="s">
        <v>1986</v>
      </c>
      <c r="G470" s="120" t="s">
        <v>1990</v>
      </c>
      <c r="H470" s="120" t="s">
        <v>1991</v>
      </c>
    </row>
    <row r="471" spans="1:8" ht="12.75" x14ac:dyDescent="0.2">
      <c r="A471" s="120" t="s">
        <v>1947</v>
      </c>
      <c r="B471" s="120" t="s">
        <v>1948</v>
      </c>
      <c r="C471" s="120" t="s">
        <v>1992</v>
      </c>
      <c r="D471" s="120" t="s">
        <v>1993</v>
      </c>
      <c r="E471" s="120" t="s">
        <v>1994</v>
      </c>
      <c r="F471" s="120" t="s">
        <v>1995</v>
      </c>
      <c r="G471" s="120" t="s">
        <v>1996</v>
      </c>
      <c r="H471" s="120" t="s">
        <v>1995</v>
      </c>
    </row>
    <row r="472" spans="1:8" ht="12.75" x14ac:dyDescent="0.2">
      <c r="A472" s="120" t="s">
        <v>1947</v>
      </c>
      <c r="B472" s="120" t="s">
        <v>1948</v>
      </c>
      <c r="C472" s="120" t="s">
        <v>1992</v>
      </c>
      <c r="D472" s="120" t="s">
        <v>1993</v>
      </c>
      <c r="E472" s="120" t="s">
        <v>1997</v>
      </c>
      <c r="F472" s="120" t="s">
        <v>1998</v>
      </c>
      <c r="G472" s="120" t="s">
        <v>1999</v>
      </c>
      <c r="H472" s="120" t="s">
        <v>1998</v>
      </c>
    </row>
    <row r="473" spans="1:8" ht="12.75" x14ac:dyDescent="0.2">
      <c r="A473" s="120" t="s">
        <v>2000</v>
      </c>
      <c r="B473" s="120" t="s">
        <v>2001</v>
      </c>
      <c r="C473" s="120" t="s">
        <v>2002</v>
      </c>
      <c r="D473" s="120" t="s">
        <v>2003</v>
      </c>
      <c r="E473" s="120" t="s">
        <v>2004</v>
      </c>
      <c r="F473" s="120" t="s">
        <v>2005</v>
      </c>
      <c r="G473" s="120" t="s">
        <v>2006</v>
      </c>
      <c r="H473" s="120" t="s">
        <v>2005</v>
      </c>
    </row>
    <row r="474" spans="1:8" ht="12.75" x14ac:dyDescent="0.2">
      <c r="A474" s="120" t="s">
        <v>2000</v>
      </c>
      <c r="B474" s="120" t="s">
        <v>2001</v>
      </c>
      <c r="C474" s="120" t="s">
        <v>2002</v>
      </c>
      <c r="D474" s="120" t="s">
        <v>2003</v>
      </c>
      <c r="E474" s="120" t="s">
        <v>2007</v>
      </c>
      <c r="F474" s="120" t="s">
        <v>2008</v>
      </c>
      <c r="G474" s="120" t="s">
        <v>2009</v>
      </c>
      <c r="H474" s="120" t="s">
        <v>2010</v>
      </c>
    </row>
    <row r="475" spans="1:8" ht="12.75" x14ac:dyDescent="0.2">
      <c r="A475" s="120" t="s">
        <v>2000</v>
      </c>
      <c r="B475" s="120" t="s">
        <v>2001</v>
      </c>
      <c r="C475" s="120" t="s">
        <v>2002</v>
      </c>
      <c r="D475" s="120" t="s">
        <v>2003</v>
      </c>
      <c r="E475" s="120" t="s">
        <v>2007</v>
      </c>
      <c r="F475" s="120" t="s">
        <v>2008</v>
      </c>
      <c r="G475" s="120" t="s">
        <v>2011</v>
      </c>
      <c r="H475" s="120" t="s">
        <v>2012</v>
      </c>
    </row>
    <row r="476" spans="1:8" ht="12.75" x14ac:dyDescent="0.2">
      <c r="A476" s="120" t="s">
        <v>2000</v>
      </c>
      <c r="B476" s="120" t="s">
        <v>2001</v>
      </c>
      <c r="C476" s="120" t="s">
        <v>2013</v>
      </c>
      <c r="D476" s="120" t="s">
        <v>2014</v>
      </c>
      <c r="E476" s="120" t="s">
        <v>2015</v>
      </c>
      <c r="F476" s="120" t="s">
        <v>2014</v>
      </c>
      <c r="G476" s="120" t="s">
        <v>2016</v>
      </c>
      <c r="H476" s="120" t="s">
        <v>2017</v>
      </c>
    </row>
    <row r="477" spans="1:8" ht="12.75" x14ac:dyDescent="0.2">
      <c r="A477" s="120" t="s">
        <v>2000</v>
      </c>
      <c r="B477" s="120" t="s">
        <v>2001</v>
      </c>
      <c r="C477" s="120" t="s">
        <v>2013</v>
      </c>
      <c r="D477" s="120" t="s">
        <v>2014</v>
      </c>
      <c r="E477" s="120" t="s">
        <v>2015</v>
      </c>
      <c r="F477" s="120" t="s">
        <v>2014</v>
      </c>
      <c r="G477" s="120" t="s">
        <v>2018</v>
      </c>
      <c r="H477" s="120" t="s">
        <v>2019</v>
      </c>
    </row>
    <row r="478" spans="1:8" ht="12.75" x14ac:dyDescent="0.2">
      <c r="A478" s="120" t="s">
        <v>2000</v>
      </c>
      <c r="B478" s="120" t="s">
        <v>2001</v>
      </c>
      <c r="C478" s="120" t="s">
        <v>2013</v>
      </c>
      <c r="D478" s="120" t="s">
        <v>2014</v>
      </c>
      <c r="E478" s="120" t="s">
        <v>2015</v>
      </c>
      <c r="F478" s="120" t="s">
        <v>2014</v>
      </c>
      <c r="G478" s="120" t="s">
        <v>2020</v>
      </c>
      <c r="H478" s="120" t="s">
        <v>2021</v>
      </c>
    </row>
    <row r="479" spans="1:8" ht="12.75" x14ac:dyDescent="0.2">
      <c r="A479" s="120" t="s">
        <v>2000</v>
      </c>
      <c r="B479" s="120" t="s">
        <v>2001</v>
      </c>
      <c r="C479" s="120" t="s">
        <v>2022</v>
      </c>
      <c r="D479" s="120" t="s">
        <v>2023</v>
      </c>
      <c r="E479" s="120" t="s">
        <v>2024</v>
      </c>
      <c r="F479" s="120" t="s">
        <v>2025</v>
      </c>
      <c r="G479" s="120" t="s">
        <v>2026</v>
      </c>
      <c r="H479" s="120" t="s">
        <v>2027</v>
      </c>
    </row>
    <row r="480" spans="1:8" ht="12.75" x14ac:dyDescent="0.2">
      <c r="A480" s="120" t="s">
        <v>2000</v>
      </c>
      <c r="B480" s="120" t="s">
        <v>2001</v>
      </c>
      <c r="C480" s="120" t="s">
        <v>2022</v>
      </c>
      <c r="D480" s="120" t="s">
        <v>2023</v>
      </c>
      <c r="E480" s="120" t="s">
        <v>2024</v>
      </c>
      <c r="F480" s="120" t="s">
        <v>2025</v>
      </c>
      <c r="G480" s="120" t="s">
        <v>2028</v>
      </c>
      <c r="H480" s="120" t="s">
        <v>2029</v>
      </c>
    </row>
    <row r="481" spans="1:8" ht="12.75" x14ac:dyDescent="0.2">
      <c r="A481" s="120" t="s">
        <v>2000</v>
      </c>
      <c r="B481" s="120" t="s">
        <v>2001</v>
      </c>
      <c r="C481" s="120" t="s">
        <v>2022</v>
      </c>
      <c r="D481" s="120" t="s">
        <v>2023</v>
      </c>
      <c r="E481" s="120" t="s">
        <v>2024</v>
      </c>
      <c r="F481" s="120" t="s">
        <v>2025</v>
      </c>
      <c r="G481" s="120" t="s">
        <v>2030</v>
      </c>
      <c r="H481" s="120" t="s">
        <v>2031</v>
      </c>
    </row>
    <row r="482" spans="1:8" ht="12.75" x14ac:dyDescent="0.2">
      <c r="A482" s="120" t="s">
        <v>2000</v>
      </c>
      <c r="B482" s="120" t="s">
        <v>2001</v>
      </c>
      <c r="C482" s="120" t="s">
        <v>2022</v>
      </c>
      <c r="D482" s="120" t="s">
        <v>2023</v>
      </c>
      <c r="E482" s="120" t="s">
        <v>2024</v>
      </c>
      <c r="F482" s="120" t="s">
        <v>2025</v>
      </c>
      <c r="G482" s="120" t="s">
        <v>2032</v>
      </c>
      <c r="H482" s="120" t="s">
        <v>2033</v>
      </c>
    </row>
    <row r="483" spans="1:8" ht="12.75" x14ac:dyDescent="0.2">
      <c r="A483" s="120" t="s">
        <v>2000</v>
      </c>
      <c r="B483" s="120" t="s">
        <v>2001</v>
      </c>
      <c r="C483" s="120" t="s">
        <v>2022</v>
      </c>
      <c r="D483" s="120" t="s">
        <v>2023</v>
      </c>
      <c r="E483" s="120" t="s">
        <v>2034</v>
      </c>
      <c r="F483" s="120" t="s">
        <v>2035</v>
      </c>
      <c r="G483" s="120" t="s">
        <v>2036</v>
      </c>
      <c r="H483" s="120" t="s">
        <v>2037</v>
      </c>
    </row>
    <row r="484" spans="1:8" ht="12.75" x14ac:dyDescent="0.2">
      <c r="A484" s="120" t="s">
        <v>2000</v>
      </c>
      <c r="B484" s="120" t="s">
        <v>2001</v>
      </c>
      <c r="C484" s="120" t="s">
        <v>2022</v>
      </c>
      <c r="D484" s="120" t="s">
        <v>2023</v>
      </c>
      <c r="E484" s="120" t="s">
        <v>2034</v>
      </c>
      <c r="F484" s="120" t="s">
        <v>2035</v>
      </c>
      <c r="G484" s="120" t="s">
        <v>2038</v>
      </c>
      <c r="H484" s="120" t="s">
        <v>2039</v>
      </c>
    </row>
    <row r="485" spans="1:8" ht="12.75" x14ac:dyDescent="0.2">
      <c r="A485" s="120" t="s">
        <v>2000</v>
      </c>
      <c r="B485" s="120" t="s">
        <v>2001</v>
      </c>
      <c r="C485" s="120" t="s">
        <v>2022</v>
      </c>
      <c r="D485" s="120" t="s">
        <v>2023</v>
      </c>
      <c r="E485" s="120" t="s">
        <v>2040</v>
      </c>
      <c r="F485" s="120" t="s">
        <v>2041</v>
      </c>
      <c r="G485" s="120" t="s">
        <v>2042</v>
      </c>
      <c r="H485" s="120" t="s">
        <v>2043</v>
      </c>
    </row>
    <row r="486" spans="1:8" ht="12.75" x14ac:dyDescent="0.2">
      <c r="A486" s="120" t="s">
        <v>2000</v>
      </c>
      <c r="B486" s="120" t="s">
        <v>2001</v>
      </c>
      <c r="C486" s="120" t="s">
        <v>2022</v>
      </c>
      <c r="D486" s="120" t="s">
        <v>2023</v>
      </c>
      <c r="E486" s="120" t="s">
        <v>2040</v>
      </c>
      <c r="F486" s="120" t="s">
        <v>2041</v>
      </c>
      <c r="G486" s="120" t="s">
        <v>2044</v>
      </c>
      <c r="H486" s="120" t="s">
        <v>2045</v>
      </c>
    </row>
    <row r="487" spans="1:8" ht="12.75" x14ac:dyDescent="0.2">
      <c r="A487" s="120" t="s">
        <v>2000</v>
      </c>
      <c r="B487" s="120" t="s">
        <v>2001</v>
      </c>
      <c r="C487" s="120" t="s">
        <v>2046</v>
      </c>
      <c r="D487" s="120" t="s">
        <v>2047</v>
      </c>
      <c r="E487" s="120" t="s">
        <v>2048</v>
      </c>
      <c r="F487" s="120" t="s">
        <v>2047</v>
      </c>
      <c r="G487" s="120" t="s">
        <v>2049</v>
      </c>
      <c r="H487" s="120" t="s">
        <v>2050</v>
      </c>
    </row>
    <row r="488" spans="1:8" ht="12.75" x14ac:dyDescent="0.2">
      <c r="A488" s="120" t="s">
        <v>2000</v>
      </c>
      <c r="B488" s="120" t="s">
        <v>2001</v>
      </c>
      <c r="C488" s="120" t="s">
        <v>2046</v>
      </c>
      <c r="D488" s="120" t="s">
        <v>2047</v>
      </c>
      <c r="E488" s="120" t="s">
        <v>2048</v>
      </c>
      <c r="F488" s="120" t="s">
        <v>2047</v>
      </c>
      <c r="G488" s="120" t="s">
        <v>2051</v>
      </c>
      <c r="H488" s="120" t="s">
        <v>2052</v>
      </c>
    </row>
    <row r="489" spans="1:8" ht="12.75" x14ac:dyDescent="0.2">
      <c r="A489" s="120" t="s">
        <v>2000</v>
      </c>
      <c r="B489" s="120" t="s">
        <v>2001</v>
      </c>
      <c r="C489" s="120" t="s">
        <v>2046</v>
      </c>
      <c r="D489" s="120" t="s">
        <v>2047</v>
      </c>
      <c r="E489" s="120" t="s">
        <v>2048</v>
      </c>
      <c r="F489" s="120" t="s">
        <v>2047</v>
      </c>
      <c r="G489" s="120" t="s">
        <v>2053</v>
      </c>
      <c r="H489" s="120" t="s">
        <v>2054</v>
      </c>
    </row>
    <row r="490" spans="1:8" ht="12.75" x14ac:dyDescent="0.2">
      <c r="A490" s="120" t="s">
        <v>2055</v>
      </c>
      <c r="B490" s="120" t="s">
        <v>2056</v>
      </c>
      <c r="C490" s="120" t="s">
        <v>2057</v>
      </c>
      <c r="D490" s="120" t="s">
        <v>2058</v>
      </c>
      <c r="E490" s="120" t="s">
        <v>2059</v>
      </c>
      <c r="F490" s="120" t="s">
        <v>2060</v>
      </c>
      <c r="G490" s="120" t="s">
        <v>2061</v>
      </c>
      <c r="H490" s="120" t="s">
        <v>2062</v>
      </c>
    </row>
    <row r="491" spans="1:8" ht="12.75" x14ac:dyDescent="0.2">
      <c r="A491" s="120" t="s">
        <v>2055</v>
      </c>
      <c r="B491" s="120" t="s">
        <v>2056</v>
      </c>
      <c r="C491" s="120" t="s">
        <v>2057</v>
      </c>
      <c r="D491" s="120" t="s">
        <v>2058</v>
      </c>
      <c r="E491" s="120" t="s">
        <v>2059</v>
      </c>
      <c r="F491" s="120" t="s">
        <v>2060</v>
      </c>
      <c r="G491" s="120" t="s">
        <v>2063</v>
      </c>
      <c r="H491" s="120" t="s">
        <v>2064</v>
      </c>
    </row>
    <row r="492" spans="1:8" ht="12.75" x14ac:dyDescent="0.2">
      <c r="A492" s="120" t="s">
        <v>2055</v>
      </c>
      <c r="B492" s="120" t="s">
        <v>2056</v>
      </c>
      <c r="C492" s="120" t="s">
        <v>2057</v>
      </c>
      <c r="D492" s="120" t="s">
        <v>2058</v>
      </c>
      <c r="E492" s="120" t="s">
        <v>2059</v>
      </c>
      <c r="F492" s="120" t="s">
        <v>2060</v>
      </c>
      <c r="G492" s="120" t="s">
        <v>2065</v>
      </c>
      <c r="H492" s="120" t="s">
        <v>2066</v>
      </c>
    </row>
    <row r="493" spans="1:8" ht="12.75" x14ac:dyDescent="0.2">
      <c r="A493" s="120" t="s">
        <v>2055</v>
      </c>
      <c r="B493" s="120" t="s">
        <v>2056</v>
      </c>
      <c r="C493" s="120" t="s">
        <v>2057</v>
      </c>
      <c r="D493" s="120" t="s">
        <v>2058</v>
      </c>
      <c r="E493" s="120" t="s">
        <v>2067</v>
      </c>
      <c r="F493" s="120" t="s">
        <v>2068</v>
      </c>
      <c r="G493" s="120" t="s">
        <v>2069</v>
      </c>
      <c r="H493" s="120" t="s">
        <v>2070</v>
      </c>
    </row>
    <row r="494" spans="1:8" ht="12.75" x14ac:dyDescent="0.2">
      <c r="A494" s="120" t="s">
        <v>2055</v>
      </c>
      <c r="B494" s="120" t="s">
        <v>2056</v>
      </c>
      <c r="C494" s="120" t="s">
        <v>2057</v>
      </c>
      <c r="D494" s="120" t="s">
        <v>2058</v>
      </c>
      <c r="E494" s="120" t="s">
        <v>2067</v>
      </c>
      <c r="F494" s="120" t="s">
        <v>2068</v>
      </c>
      <c r="G494" s="120" t="s">
        <v>2071</v>
      </c>
      <c r="H494" s="120" t="s">
        <v>2072</v>
      </c>
    </row>
    <row r="495" spans="1:8" ht="12.75" x14ac:dyDescent="0.2">
      <c r="A495" s="120" t="s">
        <v>2055</v>
      </c>
      <c r="B495" s="120" t="s">
        <v>2056</v>
      </c>
      <c r="C495" s="120" t="s">
        <v>2057</v>
      </c>
      <c r="D495" s="120" t="s">
        <v>2058</v>
      </c>
      <c r="E495" s="120" t="s">
        <v>2067</v>
      </c>
      <c r="F495" s="120" t="s">
        <v>2068</v>
      </c>
      <c r="G495" s="120" t="s">
        <v>2073</v>
      </c>
      <c r="H495" s="120" t="s">
        <v>2074</v>
      </c>
    </row>
    <row r="496" spans="1:8" ht="12.75" x14ac:dyDescent="0.2">
      <c r="A496" s="120" t="s">
        <v>2055</v>
      </c>
      <c r="B496" s="120" t="s">
        <v>2056</v>
      </c>
      <c r="C496" s="120" t="s">
        <v>2057</v>
      </c>
      <c r="D496" s="120" t="s">
        <v>2058</v>
      </c>
      <c r="E496" s="120" t="s">
        <v>2075</v>
      </c>
      <c r="F496" s="120" t="s">
        <v>2076</v>
      </c>
      <c r="G496" s="120" t="s">
        <v>2077</v>
      </c>
      <c r="H496" s="120" t="s">
        <v>2078</v>
      </c>
    </row>
    <row r="497" spans="1:8" ht="12.75" x14ac:dyDescent="0.2">
      <c r="A497" s="120" t="s">
        <v>2055</v>
      </c>
      <c r="B497" s="120" t="s">
        <v>2056</v>
      </c>
      <c r="C497" s="120" t="s">
        <v>2057</v>
      </c>
      <c r="D497" s="120" t="s">
        <v>2058</v>
      </c>
      <c r="E497" s="120" t="s">
        <v>2075</v>
      </c>
      <c r="F497" s="120" t="s">
        <v>2076</v>
      </c>
      <c r="G497" s="120" t="s">
        <v>2079</v>
      </c>
      <c r="H497" s="120" t="s">
        <v>2080</v>
      </c>
    </row>
    <row r="498" spans="1:8" ht="12.75" x14ac:dyDescent="0.2">
      <c r="A498" s="120" t="s">
        <v>2055</v>
      </c>
      <c r="B498" s="120" t="s">
        <v>2056</v>
      </c>
      <c r="C498" s="120" t="s">
        <v>2081</v>
      </c>
      <c r="D498" s="120" t="s">
        <v>2082</v>
      </c>
      <c r="E498" s="120" t="s">
        <v>2083</v>
      </c>
      <c r="F498" s="120" t="s">
        <v>2084</v>
      </c>
      <c r="G498" s="120" t="s">
        <v>2085</v>
      </c>
      <c r="H498" s="120" t="s">
        <v>2086</v>
      </c>
    </row>
    <row r="499" spans="1:8" ht="12.75" x14ac:dyDescent="0.2">
      <c r="A499" s="120" t="s">
        <v>2055</v>
      </c>
      <c r="B499" s="120" t="s">
        <v>2056</v>
      </c>
      <c r="C499" s="120" t="s">
        <v>2081</v>
      </c>
      <c r="D499" s="120" t="s">
        <v>2082</v>
      </c>
      <c r="E499" s="120" t="s">
        <v>2083</v>
      </c>
      <c r="F499" s="120" t="s">
        <v>2084</v>
      </c>
      <c r="G499" s="120" t="s">
        <v>2087</v>
      </c>
      <c r="H499" s="120" t="s">
        <v>2088</v>
      </c>
    </row>
    <row r="500" spans="1:8" ht="12.75" x14ac:dyDescent="0.2">
      <c r="A500" s="120" t="s">
        <v>2055</v>
      </c>
      <c r="B500" s="120" t="s">
        <v>2056</v>
      </c>
      <c r="C500" s="120" t="s">
        <v>2081</v>
      </c>
      <c r="D500" s="120" t="s">
        <v>2082</v>
      </c>
      <c r="E500" s="120" t="s">
        <v>2089</v>
      </c>
      <c r="F500" s="120" t="s">
        <v>2090</v>
      </c>
      <c r="G500" s="120" t="s">
        <v>2091</v>
      </c>
      <c r="H500" s="120" t="s">
        <v>2090</v>
      </c>
    </row>
    <row r="501" spans="1:8" ht="12.75" x14ac:dyDescent="0.2">
      <c r="A501" s="120" t="s">
        <v>2055</v>
      </c>
      <c r="B501" s="120" t="s">
        <v>2056</v>
      </c>
      <c r="C501" s="120" t="s">
        <v>2081</v>
      </c>
      <c r="D501" s="120" t="s">
        <v>2082</v>
      </c>
      <c r="E501" s="120" t="s">
        <v>2092</v>
      </c>
      <c r="F501" s="120" t="s">
        <v>2093</v>
      </c>
      <c r="G501" s="120" t="s">
        <v>2094</v>
      </c>
      <c r="H501" s="120" t="s">
        <v>2095</v>
      </c>
    </row>
    <row r="502" spans="1:8" ht="12.75" x14ac:dyDescent="0.2">
      <c r="A502" s="120" t="s">
        <v>2055</v>
      </c>
      <c r="B502" s="120" t="s">
        <v>2056</v>
      </c>
      <c r="C502" s="120" t="s">
        <v>2081</v>
      </c>
      <c r="D502" s="120" t="s">
        <v>2082</v>
      </c>
      <c r="E502" s="120" t="s">
        <v>2092</v>
      </c>
      <c r="F502" s="120" t="s">
        <v>2093</v>
      </c>
      <c r="G502" s="120" t="s">
        <v>2096</v>
      </c>
      <c r="H502" s="120" t="s">
        <v>2097</v>
      </c>
    </row>
    <row r="503" spans="1:8" ht="12.75" x14ac:dyDescent="0.2">
      <c r="A503" s="120" t="s">
        <v>2055</v>
      </c>
      <c r="B503" s="120" t="s">
        <v>2056</v>
      </c>
      <c r="C503" s="120" t="s">
        <v>2081</v>
      </c>
      <c r="D503" s="120" t="s">
        <v>2082</v>
      </c>
      <c r="E503" s="120" t="s">
        <v>2092</v>
      </c>
      <c r="F503" s="120" t="s">
        <v>2093</v>
      </c>
      <c r="G503" s="120" t="s">
        <v>2098</v>
      </c>
      <c r="H503" s="120" t="s">
        <v>2099</v>
      </c>
    </row>
    <row r="504" spans="1:8" ht="12.75" x14ac:dyDescent="0.2">
      <c r="A504" s="120" t="s">
        <v>2055</v>
      </c>
      <c r="B504" s="120" t="s">
        <v>2056</v>
      </c>
      <c r="C504" s="120" t="s">
        <v>2081</v>
      </c>
      <c r="D504" s="120" t="s">
        <v>2082</v>
      </c>
      <c r="E504" s="120" t="s">
        <v>2092</v>
      </c>
      <c r="F504" s="120" t="s">
        <v>2093</v>
      </c>
      <c r="G504" s="120" t="s">
        <v>2100</v>
      </c>
      <c r="H504" s="120" t="s">
        <v>2101</v>
      </c>
    </row>
    <row r="505" spans="1:8" ht="12.75" x14ac:dyDescent="0.2">
      <c r="A505" s="120" t="s">
        <v>2055</v>
      </c>
      <c r="B505" s="120" t="s">
        <v>2056</v>
      </c>
      <c r="C505" s="120" t="s">
        <v>2081</v>
      </c>
      <c r="D505" s="120" t="s">
        <v>2082</v>
      </c>
      <c r="E505" s="120" t="s">
        <v>2092</v>
      </c>
      <c r="F505" s="120" t="s">
        <v>2093</v>
      </c>
      <c r="G505" s="120" t="s">
        <v>2102</v>
      </c>
      <c r="H505" s="120" t="s">
        <v>2103</v>
      </c>
    </row>
    <row r="506" spans="1:8" ht="12.75" x14ac:dyDescent="0.2">
      <c r="A506" s="120" t="s">
        <v>2055</v>
      </c>
      <c r="B506" s="120" t="s">
        <v>2056</v>
      </c>
      <c r="C506" s="120" t="s">
        <v>2081</v>
      </c>
      <c r="D506" s="120" t="s">
        <v>2082</v>
      </c>
      <c r="E506" s="120" t="s">
        <v>2104</v>
      </c>
      <c r="F506" s="120" t="s">
        <v>2105</v>
      </c>
      <c r="G506" s="120" t="s">
        <v>2106</v>
      </c>
      <c r="H506" s="120" t="s">
        <v>2105</v>
      </c>
    </row>
    <row r="507" spans="1:8" ht="12.75" x14ac:dyDescent="0.2">
      <c r="A507" s="120" t="s">
        <v>2055</v>
      </c>
      <c r="B507" s="120" t="s">
        <v>2056</v>
      </c>
      <c r="C507" s="120" t="s">
        <v>2081</v>
      </c>
      <c r="D507" s="120" t="s">
        <v>2082</v>
      </c>
      <c r="E507" s="120" t="s">
        <v>2107</v>
      </c>
      <c r="F507" s="120" t="s">
        <v>2108</v>
      </c>
      <c r="G507" s="120" t="s">
        <v>2109</v>
      </c>
      <c r="H507" s="120" t="s">
        <v>2110</v>
      </c>
    </row>
    <row r="508" spans="1:8" ht="12.75" x14ac:dyDescent="0.2">
      <c r="A508" s="120" t="s">
        <v>2055</v>
      </c>
      <c r="B508" s="120" t="s">
        <v>2056</v>
      </c>
      <c r="C508" s="120" t="s">
        <v>2081</v>
      </c>
      <c r="D508" s="120" t="s">
        <v>2082</v>
      </c>
      <c r="E508" s="120" t="s">
        <v>2107</v>
      </c>
      <c r="F508" s="120" t="s">
        <v>2108</v>
      </c>
      <c r="G508" s="120" t="s">
        <v>2111</v>
      </c>
      <c r="H508" s="120" t="s">
        <v>2112</v>
      </c>
    </row>
    <row r="509" spans="1:8" ht="12.75" x14ac:dyDescent="0.2">
      <c r="A509" s="120" t="s">
        <v>2055</v>
      </c>
      <c r="B509" s="120" t="s">
        <v>2056</v>
      </c>
      <c r="C509" s="120" t="s">
        <v>2081</v>
      </c>
      <c r="D509" s="120" t="s">
        <v>2082</v>
      </c>
      <c r="E509" s="120" t="s">
        <v>2107</v>
      </c>
      <c r="F509" s="120" t="s">
        <v>2108</v>
      </c>
      <c r="G509" s="120" t="s">
        <v>2113</v>
      </c>
      <c r="H509" s="120" t="s">
        <v>2114</v>
      </c>
    </row>
    <row r="510" spans="1:8" ht="12.75" x14ac:dyDescent="0.2">
      <c r="A510" s="120" t="s">
        <v>2055</v>
      </c>
      <c r="B510" s="120" t="s">
        <v>2056</v>
      </c>
      <c r="C510" s="120" t="s">
        <v>2115</v>
      </c>
      <c r="D510" s="120" t="s">
        <v>2845</v>
      </c>
      <c r="E510" s="120" t="s">
        <v>2118</v>
      </c>
      <c r="F510" s="120" t="s">
        <v>2845</v>
      </c>
      <c r="G510" s="120" t="s">
        <v>2121</v>
      </c>
      <c r="H510" s="120" t="s">
        <v>2122</v>
      </c>
    </row>
    <row r="511" spans="1:8" ht="12.75" x14ac:dyDescent="0.2">
      <c r="A511" s="120" t="s">
        <v>2055</v>
      </c>
      <c r="B511" s="120" t="s">
        <v>2056</v>
      </c>
      <c r="C511" s="120" t="s">
        <v>2115</v>
      </c>
      <c r="D511" s="120" t="s">
        <v>2845</v>
      </c>
      <c r="E511" s="120" t="s">
        <v>2118</v>
      </c>
      <c r="F511" s="120" t="s">
        <v>2845</v>
      </c>
      <c r="G511" s="120" t="s">
        <v>2123</v>
      </c>
      <c r="H511" s="120" t="s">
        <v>2124</v>
      </c>
    </row>
    <row r="512" spans="1:8" ht="12.75" x14ac:dyDescent="0.2">
      <c r="A512" s="120" t="s">
        <v>2055</v>
      </c>
      <c r="B512" s="120" t="s">
        <v>2056</v>
      </c>
      <c r="C512" s="120" t="s">
        <v>2115</v>
      </c>
      <c r="D512" s="120" t="s">
        <v>2845</v>
      </c>
      <c r="E512" s="120" t="s">
        <v>2118</v>
      </c>
      <c r="F512" s="120" t="s">
        <v>2845</v>
      </c>
      <c r="G512" s="120" t="s">
        <v>2125</v>
      </c>
      <c r="H512" s="120" t="s">
        <v>2126</v>
      </c>
    </row>
    <row r="513" spans="1:8" x14ac:dyDescent="0.25">
      <c r="A513" s="160"/>
      <c r="B513" s="160"/>
      <c r="C513" s="160"/>
      <c r="D513" s="160"/>
      <c r="E513" s="160"/>
      <c r="F513" s="160"/>
      <c r="G513" s="160"/>
      <c r="H513" s="160"/>
    </row>
    <row r="514" spans="1:8" x14ac:dyDescent="0.25">
      <c r="A514" s="160"/>
      <c r="B514" s="160"/>
      <c r="C514" s="160"/>
      <c r="D514" s="160"/>
      <c r="E514" s="160"/>
      <c r="F514" s="160"/>
      <c r="G514" s="160"/>
      <c r="H514" s="160"/>
    </row>
    <row r="515" spans="1:8" x14ac:dyDescent="0.25">
      <c r="A515" s="160"/>
      <c r="B515" s="160"/>
      <c r="C515" s="160"/>
      <c r="D515" s="160"/>
      <c r="E515" s="160"/>
      <c r="F515" s="160"/>
      <c r="G515" s="160"/>
      <c r="H515" s="160"/>
    </row>
    <row r="516" spans="1:8" x14ac:dyDescent="0.25">
      <c r="A516" s="160"/>
      <c r="B516" s="160"/>
      <c r="C516" s="160"/>
      <c r="D516" s="160"/>
      <c r="E516" s="160"/>
      <c r="F516" s="160"/>
      <c r="G516" s="160"/>
      <c r="H516" s="160"/>
    </row>
    <row r="517" spans="1:8" x14ac:dyDescent="0.25">
      <c r="A517" s="160"/>
      <c r="B517" s="160"/>
      <c r="C517" s="160"/>
      <c r="D517" s="160"/>
      <c r="E517" s="160"/>
      <c r="F517" s="160"/>
      <c r="G517" s="160"/>
      <c r="H517" s="160"/>
    </row>
    <row r="518" spans="1:8" x14ac:dyDescent="0.25">
      <c r="A518" s="160"/>
      <c r="B518" s="160"/>
      <c r="C518" s="160"/>
      <c r="D518" s="160"/>
      <c r="E518" s="160"/>
      <c r="F518" s="160"/>
      <c r="G518" s="160"/>
      <c r="H518" s="160"/>
    </row>
    <row r="519" spans="1:8" x14ac:dyDescent="0.25">
      <c r="A519" s="160"/>
      <c r="B519" s="160"/>
      <c r="C519" s="160"/>
      <c r="D519" s="160"/>
      <c r="E519" s="160"/>
      <c r="F519" s="160"/>
      <c r="G519" s="160"/>
      <c r="H519" s="160"/>
    </row>
    <row r="520" spans="1:8" x14ac:dyDescent="0.25">
      <c r="A520" s="160"/>
      <c r="B520" s="160"/>
      <c r="C520" s="160"/>
      <c r="D520" s="160"/>
      <c r="E520" s="160"/>
      <c r="F520" s="160"/>
      <c r="G520" s="160"/>
      <c r="H520" s="160"/>
    </row>
    <row r="521" spans="1:8" x14ac:dyDescent="0.25">
      <c r="A521" s="160"/>
      <c r="B521" s="160"/>
      <c r="C521" s="160"/>
      <c r="D521" s="160"/>
      <c r="E521" s="160"/>
      <c r="F521" s="160"/>
      <c r="G521" s="160"/>
      <c r="H521" s="160"/>
    </row>
    <row r="522" spans="1:8" x14ac:dyDescent="0.25">
      <c r="A522" s="160"/>
      <c r="B522" s="160"/>
      <c r="C522" s="160"/>
      <c r="D522" s="160"/>
      <c r="E522" s="160"/>
      <c r="F522" s="160"/>
      <c r="G522" s="160"/>
      <c r="H522" s="160"/>
    </row>
    <row r="523" spans="1:8" x14ac:dyDescent="0.25">
      <c r="A523" s="160"/>
      <c r="B523" s="160"/>
      <c r="C523" s="160"/>
      <c r="D523" s="160"/>
      <c r="E523" s="160"/>
      <c r="F523" s="160"/>
      <c r="G523" s="160"/>
      <c r="H523" s="160"/>
    </row>
    <row r="524" spans="1:8" x14ac:dyDescent="0.25">
      <c r="A524" s="160"/>
      <c r="B524" s="160"/>
      <c r="C524" s="160"/>
      <c r="D524" s="160"/>
      <c r="E524" s="160"/>
      <c r="F524" s="160"/>
      <c r="G524" s="160"/>
      <c r="H524" s="160"/>
    </row>
    <row r="525" spans="1:8" x14ac:dyDescent="0.25">
      <c r="A525" s="160"/>
      <c r="B525" s="160"/>
      <c r="C525" s="160"/>
      <c r="D525" s="160"/>
      <c r="E525" s="160"/>
      <c r="F525" s="160"/>
      <c r="G525" s="160"/>
      <c r="H525" s="160"/>
    </row>
    <row r="526" spans="1:8" x14ac:dyDescent="0.25">
      <c r="A526" s="160"/>
      <c r="B526" s="160"/>
      <c r="C526" s="160"/>
      <c r="D526" s="160"/>
      <c r="E526" s="160"/>
      <c r="F526" s="160"/>
      <c r="G526" s="160"/>
      <c r="H526" s="160"/>
    </row>
    <row r="527" spans="1:8" x14ac:dyDescent="0.25">
      <c r="A527" s="160"/>
      <c r="B527" s="160"/>
      <c r="C527" s="160"/>
      <c r="D527" s="160"/>
      <c r="E527" s="160"/>
      <c r="F527" s="160"/>
      <c r="G527" s="160"/>
      <c r="H527" s="160"/>
    </row>
    <row r="528" spans="1:8" x14ac:dyDescent="0.25">
      <c r="A528" s="160"/>
      <c r="B528" s="160"/>
      <c r="C528" s="160"/>
      <c r="D528" s="160"/>
      <c r="E528" s="160"/>
      <c r="F528" s="160"/>
      <c r="G528" s="160"/>
      <c r="H528" s="160"/>
    </row>
    <row r="529" spans="1:8" x14ac:dyDescent="0.25">
      <c r="A529" s="160"/>
      <c r="B529" s="160"/>
      <c r="C529" s="160"/>
      <c r="D529" s="160"/>
      <c r="E529" s="160"/>
      <c r="F529" s="160"/>
      <c r="G529" s="160"/>
      <c r="H529" s="160"/>
    </row>
    <row r="530" spans="1:8" x14ac:dyDescent="0.25">
      <c r="A530" s="160"/>
      <c r="B530" s="160"/>
      <c r="C530" s="160"/>
      <c r="D530" s="160"/>
      <c r="E530" s="160"/>
      <c r="F530" s="160"/>
      <c r="G530" s="160"/>
      <c r="H530" s="160"/>
    </row>
  </sheetData>
  <autoFilter ref="A6:H6"/>
  <mergeCells count="1">
    <mergeCell ref="A5:H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8CB45F4C658440B2981129782D085C" ma:contentTypeVersion="10" ma:contentTypeDescription="Create a new document." ma:contentTypeScope="" ma:versionID="208dc98b9716c1904e51972c1f265d9a">
  <xsd:schema xmlns:xsd="http://www.w3.org/2001/XMLSchema" xmlns:xs="http://www.w3.org/2001/XMLSchema" xmlns:p="http://schemas.microsoft.com/office/2006/metadata/properties" xmlns:ns3="ffc23609-2894-4ab0-8a69-023ce7edc7a9" targetNamespace="http://schemas.microsoft.com/office/2006/metadata/properties" ma:root="true" ma:fieldsID="f083ec613d974aeae56b12ab47955fa0" ns3:_="">
    <xsd:import namespace="ffc23609-2894-4ab0-8a69-023ce7edc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c23609-2894-4ab0-8a69-023ce7edc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BE3EC9-B68A-4D7F-9941-0DEB425C63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c23609-2894-4ab0-8a69-023ce7edc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6E6F09-6645-4D20-8127-0DCD28ED98C4}">
  <ds:schemaRefs>
    <ds:schemaRef ds:uri="http://schemas.microsoft.com/sharepoint/v3/contenttype/forms"/>
  </ds:schemaRefs>
</ds:datastoreItem>
</file>

<file path=customXml/itemProps3.xml><?xml version="1.0" encoding="utf-8"?>
<ds:datastoreItem xmlns:ds="http://schemas.openxmlformats.org/officeDocument/2006/customXml" ds:itemID="{132ACC3A-C18A-471A-8928-1441681B66C5}">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ffc23609-2894-4ab0-8a69-023ce7edc7a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Explanation</vt:lpstr>
      <vt:lpstr>Validation </vt:lpstr>
      <vt:lpstr>Upload</vt:lpstr>
      <vt:lpstr>1. ANZSCO-Hidden</vt:lpstr>
      <vt:lpstr>1. ANZSCO</vt:lpstr>
      <vt:lpstr>2. ANZSIC-Hidden</vt:lpstr>
      <vt:lpstr>2. ANZSIC</vt:lpstr>
      <vt:lpstr>3. Acceptable Values</vt:lpstr>
      <vt:lpstr>base_salary_formula</vt:lpstr>
      <vt:lpstr>Fixed_Remuneration_Formula</vt:lpstr>
      <vt:lpstr>FTE</vt:lpstr>
      <vt:lpstr>FTEHours</vt:lpstr>
      <vt:lpstr>Gender</vt:lpstr>
      <vt:lpstr>GraduateApprentice</vt:lpstr>
      <vt:lpstr>Levels</vt:lpstr>
      <vt:lpstr>ManagerCategories</vt:lpstr>
      <vt:lpstr>OTE_Annual_Formula</vt:lpstr>
      <vt:lpstr>Perm_Contract_Cas</vt:lpstr>
      <vt:lpstr>'Upload-hidden'!Print_Area</vt:lpstr>
      <vt:lpstr>SnapshotDate</vt:lpstr>
      <vt:lpstr>Superannuation_Annual_Formula</vt:lpstr>
      <vt:lpstr>Total_Remuneration_Formula</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Sharon Parfait</dc:creator>
  <cp:keywords/>
  <dc:description/>
  <cp:lastModifiedBy>BURNS,Madden</cp:lastModifiedBy>
  <cp:revision/>
  <dcterms:created xsi:type="dcterms:W3CDTF">2017-03-14T04:12:43Z</dcterms:created>
  <dcterms:modified xsi:type="dcterms:W3CDTF">2020-09-25T05:36:32Z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0x010100018CB45F4C658440B2981129782D085C</vt:lpwstr>
  </property>
</Properties>
</file>